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sc_nas\обменник\users-obmen\Гирев\Ведомость\февраль\"/>
    </mc:Choice>
  </mc:AlternateContent>
  <xr:revisionPtr revIDLastSave="0" documentId="13_ncr:1_{DD50CF6A-475D-4E3E-84E0-C077C96D709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семест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3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12" i="1"/>
  <c r="N37" i="1" l="1"/>
  <c r="O37" i="1"/>
  <c r="N38" i="1"/>
  <c r="O38" i="1"/>
  <c r="Q35" i="1" l="1"/>
  <c r="P34" i="1"/>
  <c r="Q34" i="1"/>
  <c r="D37" i="1"/>
  <c r="E37" i="1"/>
  <c r="F37" i="1"/>
  <c r="G37" i="1"/>
  <c r="H37" i="1"/>
  <c r="I37" i="1"/>
  <c r="J37" i="1"/>
  <c r="K37" i="1"/>
  <c r="L37" i="1"/>
  <c r="M37" i="1"/>
  <c r="D38" i="1"/>
  <c r="E38" i="1"/>
  <c r="F38" i="1"/>
  <c r="G38" i="1"/>
  <c r="H38" i="1"/>
  <c r="I38" i="1"/>
  <c r="J38" i="1"/>
  <c r="K38" i="1"/>
  <c r="L38" i="1"/>
  <c r="M38" i="1"/>
  <c r="R38" i="1" l="1"/>
  <c r="R37" i="1"/>
  <c r="R34" i="1"/>
</calcChain>
</file>

<file path=xl/sharedStrings.xml><?xml version="1.0" encoding="utf-8"?>
<sst xmlns="http://schemas.openxmlformats.org/spreadsheetml/2006/main" count="69" uniqueCount="66">
  <si>
    <t>Таблица № 1</t>
  </si>
  <si>
    <t>КГА ПОУ "Владивостокский судостроительный колледж"</t>
  </si>
  <si>
    <t>С В Е Д Е Н И Я</t>
  </si>
  <si>
    <t xml:space="preserve">успеваемости студентов группы   </t>
  </si>
  <si>
    <t>Поряд. №</t>
  </si>
  <si>
    <t>Фамилия, имя и отчество учащегося</t>
  </si>
  <si>
    <t>№ студенческого</t>
  </si>
  <si>
    <t>Пропущен/часов</t>
  </si>
  <si>
    <t>Средний балл</t>
  </si>
  <si>
    <t>Примечание</t>
  </si>
  <si>
    <t>В С Е Г О</t>
  </si>
  <si>
    <t>Без уважительной причины</t>
  </si>
  <si>
    <t>Итого пропусков занятий по группе</t>
  </si>
  <si>
    <t>Пропуски занятий без уважительной причине на 1 студента</t>
  </si>
  <si>
    <t xml:space="preserve">Средние показатели по группе </t>
  </si>
  <si>
    <t>Качество знаний                                (для преподавателей)</t>
  </si>
  <si>
    <t>Качество знаний</t>
  </si>
  <si>
    <t>%  успеваемости                                 (для преподавателей)</t>
  </si>
  <si>
    <t>%  успеваемости</t>
  </si>
  <si>
    <t>Дата</t>
  </si>
  <si>
    <t>Примечание:</t>
  </si>
  <si>
    <t>"0" - неаттестация по дисциплине</t>
  </si>
  <si>
    <t>Барвинок Л.С.</t>
  </si>
  <si>
    <t>Шевченко М.Д.</t>
  </si>
  <si>
    <t>Лебедев И.В.</t>
  </si>
  <si>
    <t>А-233</t>
  </si>
  <si>
    <t>Б-537</t>
  </si>
  <si>
    <t>Г-407</t>
  </si>
  <si>
    <t>Ж-73</t>
  </si>
  <si>
    <t>З-247</t>
  </si>
  <si>
    <t>К-959</t>
  </si>
  <si>
    <t>К-927</t>
  </si>
  <si>
    <t>К-928</t>
  </si>
  <si>
    <t>К-924</t>
  </si>
  <si>
    <t>Л-263</t>
  </si>
  <si>
    <t>М-528</t>
  </si>
  <si>
    <t>Н-198</t>
  </si>
  <si>
    <t>С-629</t>
  </si>
  <si>
    <t>С-628</t>
  </si>
  <si>
    <t>Т-255</t>
  </si>
  <si>
    <t>Ф-139</t>
  </si>
  <si>
    <t>Ц-49</t>
  </si>
  <si>
    <t>Ш-252</t>
  </si>
  <si>
    <t>М-526</t>
  </si>
  <si>
    <t>К-988</t>
  </si>
  <si>
    <t>И-158</t>
  </si>
  <si>
    <t>С-704</t>
  </si>
  <si>
    <t>20-133-П</t>
  </si>
  <si>
    <t xml:space="preserve">  2025 – 2026 учебного года</t>
  </si>
  <si>
    <t>Иностранный язык           Герасимова</t>
  </si>
  <si>
    <t>Физическая культура                   Романова А.А.</t>
  </si>
  <si>
    <t xml:space="preserve">Оценка эффективности трансп. процессов                                        Стук С.П.                                    </t>
  </si>
  <si>
    <t>Транспортное дело                         Стук С.П.</t>
  </si>
  <si>
    <t>Управление качеством                      Селюк В.С.</t>
  </si>
  <si>
    <t>МДК.01.01                              Масютин В.Г.</t>
  </si>
  <si>
    <t>МДК.02.01                                      Макеич А.П.</t>
  </si>
  <si>
    <t>МДК.02.02                                       Макеич А.П.</t>
  </si>
  <si>
    <t>МДК.03.01                                      Линский В.Н.</t>
  </si>
  <si>
    <t>Иностранный язык             Подгорнова</t>
  </si>
  <si>
    <t>МДК.01.02                                             Макеич А.П</t>
  </si>
  <si>
    <t>МДК.01.03                                             Макеич А.П.</t>
  </si>
  <si>
    <t>АС1</t>
  </si>
  <si>
    <t>АС</t>
  </si>
  <si>
    <t>февраль</t>
  </si>
  <si>
    <t>4 марта</t>
  </si>
  <si>
    <t>АС2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</si>
</sst>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DAB9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 vertical="center" textRotation="90" wrapText="1"/>
      <protection hidden="1"/>
    </xf>
    <xf numFmtId="0" fontId="2" fillId="0" borderId="12" xfId="0" applyFont="1" applyBorder="1" applyAlignment="1" applyProtection="1">
      <alignment horizontal="center" vertical="center" textRotation="90" wrapText="1"/>
      <protection hidden="1"/>
    </xf>
    <xf numFmtId="0" fontId="0" fillId="0" borderId="0" xfId="0" applyFill="1" applyProtection="1">
      <protection hidden="1"/>
    </xf>
    <xf numFmtId="0" fontId="8" fillId="0" borderId="13" xfId="0" applyFont="1" applyBorder="1" applyAlignment="1" applyProtection="1">
      <alignment horizontal="center" wrapText="1"/>
      <protection hidden="1"/>
    </xf>
    <xf numFmtId="0" fontId="8" fillId="0" borderId="14" xfId="0" applyFont="1" applyBorder="1" applyAlignment="1" applyProtection="1">
      <alignment horizontal="center" wrapText="1"/>
      <protection hidden="1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4" fillId="2" borderId="18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4" fillId="2" borderId="20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top" wrapText="1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hidden="1"/>
    </xf>
    <xf numFmtId="0" fontId="3" fillId="0" borderId="22" xfId="0" applyFont="1" applyFill="1" applyBorder="1" applyAlignment="1" applyProtection="1">
      <alignment vertical="top" wrapText="1"/>
      <protection hidden="1"/>
    </xf>
    <xf numFmtId="0" fontId="3" fillId="0" borderId="13" xfId="0" applyFont="1" applyFill="1" applyBorder="1" applyAlignment="1" applyProtection="1">
      <alignment horizontal="center" vertical="top" wrapText="1"/>
      <protection hidden="1"/>
    </xf>
    <xf numFmtId="0" fontId="3" fillId="4" borderId="27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hidden="1"/>
    </xf>
    <xf numFmtId="0" fontId="4" fillId="0" borderId="0" xfId="0" applyFont="1" applyProtection="1"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6" fillId="0" borderId="11" xfId="0" applyFont="1" applyBorder="1" applyAlignment="1" applyProtection="1">
      <alignment horizontal="center" textRotation="90" wrapText="1"/>
      <protection locked="0"/>
    </xf>
    <xf numFmtId="0" fontId="7" fillId="0" borderId="11" xfId="0" applyFont="1" applyBorder="1" applyAlignment="1" applyProtection="1">
      <alignment horizontal="center" textRotation="90"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3" fillId="0" borderId="19" xfId="0" applyFont="1" applyBorder="1" applyProtection="1">
      <protection locked="0"/>
    </xf>
    <xf numFmtId="0" fontId="2" fillId="0" borderId="29" xfId="0" applyFont="1" applyBorder="1" applyAlignment="1" applyProtection="1">
      <alignment horizontal="center" vertical="top" wrapText="1"/>
      <protection hidden="1"/>
    </xf>
    <xf numFmtId="0" fontId="2" fillId="0" borderId="30" xfId="0" applyFont="1" applyBorder="1" applyAlignment="1" applyProtection="1">
      <alignment horizontal="center" vertical="top" wrapText="1"/>
      <protection hidden="1"/>
    </xf>
    <xf numFmtId="0" fontId="3" fillId="0" borderId="4" xfId="0" applyFont="1" applyBorder="1" applyAlignment="1" applyProtection="1">
      <alignment vertical="top" wrapText="1"/>
      <protection locked="0"/>
    </xf>
    <xf numFmtId="0" fontId="3" fillId="0" borderId="19" xfId="0" applyFont="1" applyBorder="1" applyProtection="1">
      <protection hidden="1"/>
    </xf>
    <xf numFmtId="0" fontId="4" fillId="0" borderId="19" xfId="0" applyFont="1" applyBorder="1" applyProtection="1">
      <protection hidden="1"/>
    </xf>
    <xf numFmtId="0" fontId="4" fillId="0" borderId="19" xfId="0" applyFont="1" applyBorder="1" applyAlignment="1" applyProtection="1">
      <alignment vertical="top" wrapText="1"/>
      <protection locked="0"/>
    </xf>
    <xf numFmtId="0" fontId="11" fillId="0" borderId="19" xfId="0" applyFont="1" applyBorder="1" applyProtection="1">
      <protection locked="0"/>
    </xf>
    <xf numFmtId="0" fontId="11" fillId="0" borderId="19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10" fillId="0" borderId="22" xfId="0" applyFont="1" applyBorder="1" applyAlignment="1" applyProtection="1">
      <alignment horizontal="center" vertical="center" wrapText="1"/>
      <protection hidden="1"/>
    </xf>
    <xf numFmtId="0" fontId="10" fillId="0" borderId="15" xfId="0" applyFont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 wrapText="1"/>
      <protection hidden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9" fillId="0" borderId="28" xfId="0" applyFont="1" applyBorder="1" applyAlignment="1" applyProtection="1">
      <alignment horizontal="center" vertical="center" wrapText="1"/>
      <protection hidden="1"/>
    </xf>
    <xf numFmtId="2" fontId="3" fillId="4" borderId="22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vertical="top" wrapText="1"/>
      <protection hidden="1"/>
    </xf>
    <xf numFmtId="0" fontId="3" fillId="0" borderId="6" xfId="0" applyFont="1" applyBorder="1" applyAlignment="1" applyProtection="1">
      <alignment vertical="top" wrapText="1"/>
      <protection hidden="1"/>
    </xf>
    <xf numFmtId="0" fontId="3" fillId="0" borderId="22" xfId="0" applyFont="1" applyBorder="1" applyAlignment="1" applyProtection="1">
      <alignment horizontal="left" vertical="top" wrapText="1"/>
      <protection hidden="1"/>
    </xf>
    <xf numFmtId="0" fontId="3" fillId="0" borderId="15" xfId="0" applyFont="1" applyBorder="1" applyAlignment="1" applyProtection="1">
      <alignment horizontal="left" vertical="top" wrapText="1"/>
      <protection hidden="1"/>
    </xf>
    <xf numFmtId="0" fontId="3" fillId="0" borderId="23" xfId="0" applyFont="1" applyBorder="1" applyAlignment="1" applyProtection="1">
      <alignment horizontal="center" vertical="top" wrapText="1"/>
      <protection hidden="1"/>
    </xf>
    <xf numFmtId="0" fontId="10" fillId="0" borderId="24" xfId="0" applyFont="1" applyBorder="1" applyAlignment="1" applyProtection="1">
      <alignment horizontal="center" vertical="center" wrapText="1"/>
      <protection hidden="1"/>
    </xf>
    <xf numFmtId="0" fontId="10" fillId="0" borderId="25" xfId="0" applyFont="1" applyBorder="1" applyAlignment="1" applyProtection="1">
      <alignment horizontal="center" vertical="center" wrapText="1"/>
      <protection hidden="1"/>
    </xf>
    <xf numFmtId="0" fontId="10" fillId="0" borderId="26" xfId="0" applyFont="1" applyBorder="1" applyAlignment="1" applyProtection="1">
      <alignment horizontal="center" vertical="center" wrapText="1"/>
      <protection hidden="1"/>
    </xf>
    <xf numFmtId="0" fontId="9" fillId="0" borderId="22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hidden="1"/>
    </xf>
    <xf numFmtId="0" fontId="1" fillId="0" borderId="4" xfId="0" applyFont="1" applyBorder="1" applyAlignment="1" applyProtection="1">
      <alignment horizontal="center" vertical="center" textRotation="90" wrapText="1"/>
      <protection hidden="1"/>
    </xf>
    <xf numFmtId="0" fontId="1" fillId="0" borderId="9" xfId="0" applyFont="1" applyBorder="1" applyAlignment="1" applyProtection="1">
      <alignment horizontal="center" vertical="center" textRotation="90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textRotation="90" wrapText="1"/>
      <protection hidden="1"/>
    </xf>
    <xf numFmtId="0" fontId="4" fillId="0" borderId="10" xfId="0" applyFont="1" applyBorder="1" applyAlignment="1" applyProtection="1">
      <alignment horizontal="center" vertical="center" textRotation="90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textRotation="90" wrapText="1"/>
      <protection hidden="1"/>
    </xf>
    <xf numFmtId="0" fontId="3" fillId="0" borderId="9" xfId="0" applyFont="1" applyBorder="1" applyAlignment="1" applyProtection="1">
      <alignment horizontal="center" vertical="center" textRotation="90" wrapText="1"/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auto="1"/>
      </font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6"/>
  <sheetViews>
    <sheetView tabSelected="1" topLeftCell="A8" zoomScaleNormal="100" zoomScalePageLayoutView="70" workbookViewId="0">
      <selection activeCell="B12" sqref="B12:B32"/>
    </sheetView>
  </sheetViews>
  <sheetFormatPr defaultColWidth="9.140625" defaultRowHeight="15" x14ac:dyDescent="0.25"/>
  <cols>
    <col min="1" max="1" width="4.140625" style="1" customWidth="1"/>
    <col min="2" max="2" width="21.7109375" style="1" customWidth="1"/>
    <col min="3" max="3" width="7.5703125" style="1" customWidth="1"/>
    <col min="4" max="4" width="7.85546875" style="1" customWidth="1"/>
    <col min="5" max="5" width="6.42578125" style="1" customWidth="1"/>
    <col min="6" max="6" width="7" style="1" customWidth="1"/>
    <col min="7" max="7" width="8" style="1" customWidth="1"/>
    <col min="8" max="8" width="6.85546875" style="1" customWidth="1"/>
    <col min="9" max="9" width="6.5703125" style="1" customWidth="1"/>
    <col min="10" max="11" width="5.5703125" style="1" customWidth="1"/>
    <col min="12" max="12" width="5.42578125" style="1" customWidth="1"/>
    <col min="13" max="13" width="6.140625" style="1" customWidth="1"/>
    <col min="14" max="14" width="5.42578125" style="1" customWidth="1"/>
    <col min="15" max="15" width="5.85546875" style="1" customWidth="1"/>
    <col min="16" max="16" width="7.140625" style="1" customWidth="1"/>
    <col min="17" max="17" width="7.42578125" style="1" customWidth="1"/>
    <col min="18" max="18" width="4.5703125" style="1" customWidth="1"/>
    <col min="19" max="19" width="7.140625" style="1" customWidth="1"/>
    <col min="20" max="20" width="9.140625" style="1" customWidth="1"/>
    <col min="21" max="16384" width="9.140625" style="1"/>
  </cols>
  <sheetData>
    <row r="1" spans="1:22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22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22" ht="8.2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22" ht="15.75" x14ac:dyDescent="0.25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22" ht="15.75" x14ac:dyDescent="0.25">
      <c r="A5" s="2"/>
      <c r="B5" s="2"/>
      <c r="C5" s="2"/>
      <c r="D5" s="2"/>
      <c r="E5" s="2"/>
      <c r="F5" s="51" t="s">
        <v>3</v>
      </c>
      <c r="G5" s="51"/>
      <c r="H5" s="51"/>
      <c r="I5" s="51"/>
      <c r="J5" s="51"/>
      <c r="K5" s="51"/>
      <c r="L5" s="92" t="s">
        <v>47</v>
      </c>
      <c r="M5" s="93"/>
      <c r="N5" s="39"/>
      <c r="P5" s="2"/>
      <c r="Q5" s="2"/>
      <c r="R5" s="2"/>
      <c r="S5" s="2"/>
    </row>
    <row r="6" spans="1:22" ht="7.5" customHeight="1" x14ac:dyDescent="0.25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</row>
    <row r="7" spans="1:22" x14ac:dyDescent="0.25">
      <c r="B7" s="3"/>
      <c r="C7" s="3"/>
      <c r="D7" s="3"/>
      <c r="E7" s="3"/>
      <c r="F7" s="3"/>
      <c r="G7" s="76" t="s">
        <v>63</v>
      </c>
      <c r="H7" s="76"/>
      <c r="I7" s="77" t="s">
        <v>48</v>
      </c>
      <c r="J7" s="77"/>
      <c r="K7" s="77"/>
      <c r="L7" s="77"/>
      <c r="M7" s="77"/>
      <c r="N7" s="77"/>
      <c r="O7" s="77"/>
      <c r="P7" s="3"/>
      <c r="Q7" s="3"/>
      <c r="R7" s="3"/>
      <c r="S7" s="3"/>
    </row>
    <row r="8" spans="1:22" ht="15.75" thickBot="1" x14ac:dyDescent="0.3">
      <c r="A8" s="4"/>
    </row>
    <row r="9" spans="1:22" ht="28.5" customHeight="1" thickBot="1" x14ac:dyDescent="0.3">
      <c r="A9" s="78" t="s">
        <v>4</v>
      </c>
      <c r="B9" s="80" t="s">
        <v>5</v>
      </c>
      <c r="C9" s="82" t="s">
        <v>6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 t="s">
        <v>7</v>
      </c>
      <c r="Q9" s="86"/>
      <c r="R9" s="87" t="s">
        <v>8</v>
      </c>
      <c r="S9" s="87" t="s">
        <v>9</v>
      </c>
    </row>
    <row r="10" spans="1:22" ht="169.5" customHeight="1" thickBot="1" x14ac:dyDescent="0.3">
      <c r="A10" s="79"/>
      <c r="B10" s="81"/>
      <c r="C10" s="83"/>
      <c r="D10" s="37" t="s">
        <v>49</v>
      </c>
      <c r="E10" s="37" t="s">
        <v>58</v>
      </c>
      <c r="F10" s="37" t="s">
        <v>50</v>
      </c>
      <c r="G10" s="37" t="s">
        <v>51</v>
      </c>
      <c r="H10" s="37" t="s">
        <v>52</v>
      </c>
      <c r="I10" s="38" t="s">
        <v>53</v>
      </c>
      <c r="J10" s="38" t="s">
        <v>54</v>
      </c>
      <c r="K10" s="38" t="s">
        <v>59</v>
      </c>
      <c r="L10" s="38" t="s">
        <v>60</v>
      </c>
      <c r="M10" s="38" t="s">
        <v>55</v>
      </c>
      <c r="N10" s="38" t="s">
        <v>56</v>
      </c>
      <c r="O10" s="38" t="s">
        <v>57</v>
      </c>
      <c r="P10" s="5" t="s">
        <v>10</v>
      </c>
      <c r="Q10" s="6" t="s">
        <v>11</v>
      </c>
      <c r="R10" s="88"/>
      <c r="S10" s="88"/>
      <c r="V10" s="7"/>
    </row>
    <row r="11" spans="1:22" ht="15.75" thickBot="1" x14ac:dyDescent="0.3">
      <c r="A11" s="9">
        <v>1</v>
      </c>
      <c r="B11" s="8">
        <v>2</v>
      </c>
      <c r="C11" s="9">
        <v>3</v>
      </c>
      <c r="D11" s="9">
        <v>4</v>
      </c>
      <c r="E11" s="8">
        <v>5</v>
      </c>
      <c r="F11" s="9">
        <v>6</v>
      </c>
      <c r="G11" s="9">
        <v>7</v>
      </c>
      <c r="H11" s="8">
        <v>8</v>
      </c>
      <c r="I11" s="9">
        <v>9</v>
      </c>
      <c r="J11" s="9">
        <v>10</v>
      </c>
      <c r="K11" s="8">
        <v>11</v>
      </c>
      <c r="L11" s="9">
        <v>12</v>
      </c>
      <c r="M11" s="9">
        <v>13</v>
      </c>
      <c r="N11" s="8">
        <v>14</v>
      </c>
      <c r="O11" s="9">
        <v>15</v>
      </c>
      <c r="P11" s="9">
        <v>16</v>
      </c>
      <c r="Q11" s="8">
        <v>17</v>
      </c>
      <c r="R11" s="9">
        <v>18</v>
      </c>
      <c r="S11" s="9">
        <v>19</v>
      </c>
    </row>
    <row r="12" spans="1:22" ht="15.75" x14ac:dyDescent="0.25">
      <c r="A12" s="44">
        <v>1</v>
      </c>
      <c r="B12" s="45"/>
      <c r="C12" s="40" t="s">
        <v>25</v>
      </c>
      <c r="D12" s="11">
        <v>5</v>
      </c>
      <c r="E12" s="10"/>
      <c r="F12" s="11">
        <v>0</v>
      </c>
      <c r="G12" s="11">
        <v>3</v>
      </c>
      <c r="H12" s="11">
        <v>3</v>
      </c>
      <c r="I12" s="10">
        <v>4</v>
      </c>
      <c r="J12" s="11">
        <v>3</v>
      </c>
      <c r="K12" s="11">
        <v>3</v>
      </c>
      <c r="L12" s="10">
        <v>3</v>
      </c>
      <c r="M12" s="11">
        <v>0</v>
      </c>
      <c r="N12" s="11">
        <v>0</v>
      </c>
      <c r="O12" s="11">
        <v>3</v>
      </c>
      <c r="P12" s="12">
        <v>94</v>
      </c>
      <c r="Q12" s="12">
        <v>54</v>
      </c>
      <c r="R12" s="13">
        <f>IF(COUNTIF(D12:O12,"")=12,"",AVERAGE(D12:O12))</f>
        <v>2.4545454545454546</v>
      </c>
      <c r="S12" s="14"/>
    </row>
    <row r="13" spans="1:22" ht="15.75" x14ac:dyDescent="0.25">
      <c r="A13" s="43">
        <v>2</v>
      </c>
      <c r="B13" s="42"/>
      <c r="C13" s="41" t="s">
        <v>26</v>
      </c>
      <c r="D13" s="11">
        <v>0</v>
      </c>
      <c r="E13" s="10"/>
      <c r="F13" s="11">
        <v>0</v>
      </c>
      <c r="G13" s="11">
        <v>0</v>
      </c>
      <c r="H13" s="11">
        <v>0</v>
      </c>
      <c r="I13" s="10">
        <v>0</v>
      </c>
      <c r="J13" s="11">
        <v>0</v>
      </c>
      <c r="K13" s="11">
        <v>0</v>
      </c>
      <c r="L13" s="10">
        <v>0</v>
      </c>
      <c r="M13" s="11">
        <v>0</v>
      </c>
      <c r="N13" s="11">
        <v>0</v>
      </c>
      <c r="O13" s="11">
        <v>0</v>
      </c>
      <c r="P13" s="12">
        <v>140</v>
      </c>
      <c r="Q13" s="12">
        <v>140</v>
      </c>
      <c r="R13" s="13">
        <f t="shared" ref="R13:R33" si="0">IF(COUNTIF(D13:O13,"")=12,"",AVERAGE(D13:O13))</f>
        <v>0</v>
      </c>
      <c r="S13" s="15"/>
    </row>
    <row r="14" spans="1:22" ht="15.75" x14ac:dyDescent="0.25">
      <c r="A14" s="43">
        <v>3</v>
      </c>
      <c r="B14" s="18"/>
      <c r="C14" s="41" t="s">
        <v>27</v>
      </c>
      <c r="D14" s="11">
        <v>4</v>
      </c>
      <c r="E14" s="10"/>
      <c r="F14" s="11">
        <v>0</v>
      </c>
      <c r="G14" s="11">
        <v>0</v>
      </c>
      <c r="H14" s="11">
        <v>3</v>
      </c>
      <c r="I14" s="10">
        <v>5</v>
      </c>
      <c r="J14" s="11">
        <v>4</v>
      </c>
      <c r="K14" s="11">
        <v>3</v>
      </c>
      <c r="L14" s="10">
        <v>4</v>
      </c>
      <c r="M14" s="11">
        <v>3</v>
      </c>
      <c r="N14" s="11">
        <v>3</v>
      </c>
      <c r="O14" s="11">
        <v>0</v>
      </c>
      <c r="P14" s="12">
        <v>82</v>
      </c>
      <c r="Q14" s="12">
        <v>62</v>
      </c>
      <c r="R14" s="13">
        <f t="shared" si="0"/>
        <v>2.6363636363636362</v>
      </c>
      <c r="S14" s="15"/>
    </row>
    <row r="15" spans="1:22" ht="15.75" x14ac:dyDescent="0.25">
      <c r="A15" s="43">
        <v>4</v>
      </c>
      <c r="B15" s="18"/>
      <c r="C15" s="41" t="s">
        <v>28</v>
      </c>
      <c r="D15" s="11">
        <v>4</v>
      </c>
      <c r="E15" s="10"/>
      <c r="F15" s="11">
        <v>0</v>
      </c>
      <c r="G15" s="11">
        <v>3</v>
      </c>
      <c r="H15" s="11">
        <v>3</v>
      </c>
      <c r="I15" s="10">
        <v>3</v>
      </c>
      <c r="J15" s="11">
        <v>0</v>
      </c>
      <c r="K15" s="11">
        <v>0</v>
      </c>
      <c r="L15" s="10">
        <v>0</v>
      </c>
      <c r="M15" s="11">
        <v>0</v>
      </c>
      <c r="N15" s="11">
        <v>0</v>
      </c>
      <c r="O15" s="11">
        <v>0</v>
      </c>
      <c r="P15" s="12">
        <v>120</v>
      </c>
      <c r="Q15" s="12">
        <v>120</v>
      </c>
      <c r="R15" s="13">
        <f t="shared" si="0"/>
        <v>1.1818181818181819</v>
      </c>
      <c r="S15" s="15"/>
    </row>
    <row r="16" spans="1:22" ht="15.75" x14ac:dyDescent="0.25">
      <c r="A16" s="43">
        <v>5</v>
      </c>
      <c r="B16" s="18"/>
      <c r="C16" s="41" t="s">
        <v>29</v>
      </c>
      <c r="D16" s="11">
        <v>4</v>
      </c>
      <c r="E16" s="10"/>
      <c r="F16" s="11">
        <v>5</v>
      </c>
      <c r="G16" s="11">
        <v>5</v>
      </c>
      <c r="H16" s="11">
        <v>4</v>
      </c>
      <c r="I16" s="10">
        <v>5</v>
      </c>
      <c r="J16" s="11">
        <v>5</v>
      </c>
      <c r="K16" s="11">
        <v>4</v>
      </c>
      <c r="L16" s="10">
        <v>4</v>
      </c>
      <c r="M16" s="11">
        <v>4</v>
      </c>
      <c r="N16" s="11">
        <v>4</v>
      </c>
      <c r="O16" s="11">
        <v>4</v>
      </c>
      <c r="P16" s="12">
        <v>6</v>
      </c>
      <c r="Q16" s="12">
        <v>2</v>
      </c>
      <c r="R16" s="13">
        <f t="shared" si="0"/>
        <v>4.3636363636363633</v>
      </c>
      <c r="S16" s="15"/>
    </row>
    <row r="17" spans="1:21" ht="15.75" x14ac:dyDescent="0.25">
      <c r="A17" s="43">
        <v>6</v>
      </c>
      <c r="B17" s="42"/>
      <c r="C17" s="41" t="s">
        <v>45</v>
      </c>
      <c r="D17" s="11">
        <v>5</v>
      </c>
      <c r="E17" s="10"/>
      <c r="F17" s="11">
        <v>5</v>
      </c>
      <c r="G17" s="11">
        <v>5</v>
      </c>
      <c r="H17" s="11">
        <v>4</v>
      </c>
      <c r="I17" s="10">
        <v>4</v>
      </c>
      <c r="J17" s="11">
        <v>5</v>
      </c>
      <c r="K17" s="11">
        <v>4</v>
      </c>
      <c r="L17" s="10">
        <v>4</v>
      </c>
      <c r="M17" s="11">
        <v>4</v>
      </c>
      <c r="N17" s="11">
        <v>4</v>
      </c>
      <c r="O17" s="11">
        <v>4</v>
      </c>
      <c r="P17" s="12">
        <v>10</v>
      </c>
      <c r="Q17" s="12">
        <v>8</v>
      </c>
      <c r="R17" s="13">
        <f t="shared" si="0"/>
        <v>4.3636363636363633</v>
      </c>
      <c r="S17" s="15"/>
      <c r="U17" s="7"/>
    </row>
    <row r="18" spans="1:21" ht="15.75" x14ac:dyDescent="0.25">
      <c r="A18" s="43">
        <v>7</v>
      </c>
      <c r="B18" s="42"/>
      <c r="C18" s="41" t="s">
        <v>30</v>
      </c>
      <c r="D18" s="11">
        <v>4</v>
      </c>
      <c r="E18" s="10"/>
      <c r="F18" s="11">
        <v>5</v>
      </c>
      <c r="G18" s="11">
        <v>5</v>
      </c>
      <c r="H18" s="11">
        <v>5</v>
      </c>
      <c r="I18" s="10">
        <v>5</v>
      </c>
      <c r="J18" s="11">
        <v>5</v>
      </c>
      <c r="K18" s="11">
        <v>4</v>
      </c>
      <c r="L18" s="10">
        <v>5</v>
      </c>
      <c r="M18" s="11">
        <v>4</v>
      </c>
      <c r="N18" s="11">
        <v>4</v>
      </c>
      <c r="O18" s="11">
        <v>4</v>
      </c>
      <c r="P18" s="12">
        <v>12</v>
      </c>
      <c r="Q18" s="12">
        <v>8</v>
      </c>
      <c r="R18" s="13">
        <f t="shared" si="0"/>
        <v>4.5454545454545459</v>
      </c>
      <c r="S18" s="15"/>
    </row>
    <row r="19" spans="1:21" ht="15.75" x14ac:dyDescent="0.25">
      <c r="A19" s="43">
        <v>8</v>
      </c>
      <c r="B19" s="50"/>
      <c r="C19" s="41" t="s">
        <v>31</v>
      </c>
      <c r="D19" s="11">
        <v>4</v>
      </c>
      <c r="E19" s="10"/>
      <c r="F19" s="11">
        <v>5</v>
      </c>
      <c r="G19" s="11">
        <v>5</v>
      </c>
      <c r="H19" s="11">
        <v>4</v>
      </c>
      <c r="I19" s="11">
        <v>5</v>
      </c>
      <c r="J19" s="11">
        <v>5</v>
      </c>
      <c r="K19" s="11">
        <v>4</v>
      </c>
      <c r="L19" s="10">
        <v>5</v>
      </c>
      <c r="M19" s="11">
        <v>5</v>
      </c>
      <c r="N19" s="11">
        <v>5</v>
      </c>
      <c r="O19" s="11">
        <v>4</v>
      </c>
      <c r="P19" s="12">
        <v>6</v>
      </c>
      <c r="Q19" s="12">
        <v>6</v>
      </c>
      <c r="R19" s="13">
        <f t="shared" si="0"/>
        <v>4.6363636363636367</v>
      </c>
      <c r="S19" s="15" t="s">
        <v>62</v>
      </c>
    </row>
    <row r="20" spans="1:21" ht="15.75" x14ac:dyDescent="0.25">
      <c r="A20" s="43">
        <v>9</v>
      </c>
      <c r="B20" s="42"/>
      <c r="C20" s="41" t="s">
        <v>32</v>
      </c>
      <c r="D20" s="11">
        <v>5</v>
      </c>
      <c r="E20" s="10"/>
      <c r="F20" s="11">
        <v>5</v>
      </c>
      <c r="G20" s="11">
        <v>5</v>
      </c>
      <c r="H20" s="11">
        <v>5</v>
      </c>
      <c r="I20" s="10">
        <v>5</v>
      </c>
      <c r="J20" s="11">
        <v>5</v>
      </c>
      <c r="K20" s="11">
        <v>4</v>
      </c>
      <c r="L20" s="10">
        <v>5</v>
      </c>
      <c r="M20" s="11">
        <v>4</v>
      </c>
      <c r="N20" s="11">
        <v>4</v>
      </c>
      <c r="O20" s="11">
        <v>5</v>
      </c>
      <c r="P20" s="12">
        <v>26</v>
      </c>
      <c r="Q20" s="12">
        <v>12</v>
      </c>
      <c r="R20" s="13">
        <f t="shared" si="0"/>
        <v>4.7272727272727275</v>
      </c>
      <c r="S20" s="15"/>
    </row>
    <row r="21" spans="1:21" ht="15.75" x14ac:dyDescent="0.25">
      <c r="A21" s="43">
        <v>10</v>
      </c>
      <c r="B21" s="18"/>
      <c r="C21" s="47" t="s">
        <v>44</v>
      </c>
      <c r="D21" s="11">
        <v>5</v>
      </c>
      <c r="E21" s="10"/>
      <c r="F21" s="11">
        <v>5</v>
      </c>
      <c r="G21" s="11">
        <v>5</v>
      </c>
      <c r="H21" s="11">
        <v>5</v>
      </c>
      <c r="I21" s="10">
        <v>4</v>
      </c>
      <c r="J21" s="11">
        <v>5</v>
      </c>
      <c r="K21" s="11">
        <v>3</v>
      </c>
      <c r="L21" s="10">
        <v>3</v>
      </c>
      <c r="M21" s="11">
        <v>0</v>
      </c>
      <c r="N21" s="11">
        <v>0</v>
      </c>
      <c r="O21" s="11">
        <v>0</v>
      </c>
      <c r="P21" s="12">
        <v>26</v>
      </c>
      <c r="Q21" s="12">
        <v>20</v>
      </c>
      <c r="R21" s="13">
        <f t="shared" si="0"/>
        <v>3.1818181818181817</v>
      </c>
      <c r="S21" s="15"/>
    </row>
    <row r="22" spans="1:21" ht="15.75" x14ac:dyDescent="0.25">
      <c r="A22" s="43">
        <v>11</v>
      </c>
      <c r="B22" s="18"/>
      <c r="C22" s="41" t="s">
        <v>33</v>
      </c>
      <c r="D22" s="11"/>
      <c r="E22" s="11">
        <v>0</v>
      </c>
      <c r="F22" s="11">
        <v>5</v>
      </c>
      <c r="G22" s="11">
        <v>0</v>
      </c>
      <c r="H22" s="11">
        <v>0</v>
      </c>
      <c r="I22" s="10">
        <v>0</v>
      </c>
      <c r="J22" s="11">
        <v>5</v>
      </c>
      <c r="K22" s="11">
        <v>0</v>
      </c>
      <c r="L22" s="10">
        <v>0</v>
      </c>
      <c r="M22" s="11">
        <v>0</v>
      </c>
      <c r="N22" s="11">
        <v>0</v>
      </c>
      <c r="O22" s="11">
        <v>0</v>
      </c>
      <c r="P22" s="12">
        <v>56</v>
      </c>
      <c r="Q22" s="12">
        <v>56</v>
      </c>
      <c r="R22" s="13">
        <f t="shared" si="0"/>
        <v>0.90909090909090906</v>
      </c>
      <c r="S22" s="15"/>
    </row>
    <row r="23" spans="1:21" ht="15.75" x14ac:dyDescent="0.25">
      <c r="A23" s="43">
        <v>12</v>
      </c>
      <c r="B23" s="49"/>
      <c r="C23" s="41" t="s">
        <v>34</v>
      </c>
      <c r="D23" s="11"/>
      <c r="E23" s="11">
        <v>5</v>
      </c>
      <c r="F23" s="11">
        <v>5</v>
      </c>
      <c r="G23" s="11">
        <v>5</v>
      </c>
      <c r="H23" s="11">
        <v>5</v>
      </c>
      <c r="I23" s="10">
        <v>5</v>
      </c>
      <c r="J23" s="11">
        <v>5</v>
      </c>
      <c r="K23" s="11">
        <v>5</v>
      </c>
      <c r="L23" s="10">
        <v>5</v>
      </c>
      <c r="M23" s="11">
        <v>5</v>
      </c>
      <c r="N23" s="11">
        <v>5</v>
      </c>
      <c r="O23" s="11">
        <v>5</v>
      </c>
      <c r="P23" s="12">
        <v>8</v>
      </c>
      <c r="Q23" s="12">
        <v>0</v>
      </c>
      <c r="R23" s="13">
        <f t="shared" si="0"/>
        <v>5</v>
      </c>
      <c r="S23" s="15" t="s">
        <v>61</v>
      </c>
    </row>
    <row r="24" spans="1:21" ht="15.75" x14ac:dyDescent="0.25">
      <c r="A24" s="43">
        <v>13</v>
      </c>
      <c r="B24" s="18"/>
      <c r="C24" s="48" t="s">
        <v>43</v>
      </c>
      <c r="D24" s="11"/>
      <c r="E24" s="11">
        <v>4</v>
      </c>
      <c r="F24" s="11">
        <v>4</v>
      </c>
      <c r="G24" s="11">
        <v>5</v>
      </c>
      <c r="H24" s="11">
        <v>5</v>
      </c>
      <c r="I24" s="10">
        <v>4</v>
      </c>
      <c r="J24" s="11">
        <v>5</v>
      </c>
      <c r="K24" s="11">
        <v>3</v>
      </c>
      <c r="L24" s="10">
        <v>3</v>
      </c>
      <c r="M24" s="11">
        <v>3</v>
      </c>
      <c r="N24" s="11">
        <v>3</v>
      </c>
      <c r="O24" s="11">
        <v>4</v>
      </c>
      <c r="P24" s="16">
        <v>2</v>
      </c>
      <c r="Q24" s="17">
        <v>2</v>
      </c>
      <c r="R24" s="13">
        <f t="shared" si="0"/>
        <v>3.9090909090909092</v>
      </c>
      <c r="S24" s="15"/>
    </row>
    <row r="25" spans="1:21" ht="16.149999999999999" customHeight="1" x14ac:dyDescent="0.25">
      <c r="A25" s="43">
        <v>14</v>
      </c>
      <c r="B25" s="50"/>
      <c r="C25" s="41" t="s">
        <v>35</v>
      </c>
      <c r="D25" s="11"/>
      <c r="E25" s="11">
        <v>5</v>
      </c>
      <c r="F25" s="11">
        <v>5</v>
      </c>
      <c r="G25" s="11">
        <v>5</v>
      </c>
      <c r="H25" s="11">
        <v>5</v>
      </c>
      <c r="I25" s="10">
        <v>5</v>
      </c>
      <c r="J25" s="11">
        <v>5</v>
      </c>
      <c r="K25" s="11">
        <v>5</v>
      </c>
      <c r="L25" s="10">
        <v>5</v>
      </c>
      <c r="M25" s="11">
        <v>5</v>
      </c>
      <c r="N25" s="11">
        <v>5</v>
      </c>
      <c r="O25" s="11">
        <v>5</v>
      </c>
      <c r="P25" s="16">
        <v>10</v>
      </c>
      <c r="Q25" s="17">
        <v>6</v>
      </c>
      <c r="R25" s="13">
        <f t="shared" si="0"/>
        <v>5</v>
      </c>
      <c r="S25" s="15" t="s">
        <v>61</v>
      </c>
    </row>
    <row r="26" spans="1:21" ht="14.25" customHeight="1" x14ac:dyDescent="0.25">
      <c r="A26" s="43">
        <v>15</v>
      </c>
      <c r="B26" s="49"/>
      <c r="C26" s="41" t="s">
        <v>36</v>
      </c>
      <c r="D26" s="11"/>
      <c r="E26" s="11">
        <v>5</v>
      </c>
      <c r="F26" s="11">
        <v>5</v>
      </c>
      <c r="G26" s="11">
        <v>5</v>
      </c>
      <c r="H26" s="11">
        <v>5</v>
      </c>
      <c r="I26" s="10">
        <v>5</v>
      </c>
      <c r="J26" s="11">
        <v>5</v>
      </c>
      <c r="K26" s="11">
        <v>4</v>
      </c>
      <c r="L26" s="10">
        <v>4</v>
      </c>
      <c r="M26" s="11">
        <v>4</v>
      </c>
      <c r="N26" s="11">
        <v>4</v>
      </c>
      <c r="O26" s="11">
        <v>4</v>
      </c>
      <c r="P26" s="16">
        <v>52</v>
      </c>
      <c r="Q26" s="17">
        <v>50</v>
      </c>
      <c r="R26" s="13">
        <f t="shared" si="0"/>
        <v>4.5454545454545459</v>
      </c>
      <c r="S26" s="15" t="s">
        <v>62</v>
      </c>
    </row>
    <row r="27" spans="1:21" ht="15.75" x14ac:dyDescent="0.25">
      <c r="A27" s="43">
        <v>16</v>
      </c>
      <c r="B27" s="18"/>
      <c r="C27" s="41" t="s">
        <v>37</v>
      </c>
      <c r="D27" s="11"/>
      <c r="E27" s="11">
        <v>5</v>
      </c>
      <c r="F27" s="11">
        <v>5</v>
      </c>
      <c r="G27" s="11">
        <v>5</v>
      </c>
      <c r="H27" s="11">
        <v>5</v>
      </c>
      <c r="I27" s="10">
        <v>4</v>
      </c>
      <c r="J27" s="11">
        <v>5</v>
      </c>
      <c r="K27" s="11">
        <v>5</v>
      </c>
      <c r="L27" s="10">
        <v>5</v>
      </c>
      <c r="M27" s="11">
        <v>5</v>
      </c>
      <c r="N27" s="11">
        <v>5</v>
      </c>
      <c r="O27" s="11">
        <v>3</v>
      </c>
      <c r="P27" s="16">
        <v>14</v>
      </c>
      <c r="Q27" s="17">
        <v>10</v>
      </c>
      <c r="R27" s="13">
        <f t="shared" si="0"/>
        <v>4.7272727272727275</v>
      </c>
      <c r="S27" s="15"/>
    </row>
    <row r="28" spans="1:21" ht="15.75" x14ac:dyDescent="0.25">
      <c r="A28" s="43">
        <v>17</v>
      </c>
      <c r="B28" s="46"/>
      <c r="C28" s="47" t="s">
        <v>46</v>
      </c>
      <c r="D28" s="11"/>
      <c r="E28" s="11">
        <v>4</v>
      </c>
      <c r="F28" s="11">
        <v>5</v>
      </c>
      <c r="G28" s="11">
        <v>3</v>
      </c>
      <c r="H28" s="11">
        <v>3</v>
      </c>
      <c r="I28" s="10">
        <v>0</v>
      </c>
      <c r="J28" s="11">
        <v>3</v>
      </c>
      <c r="K28" s="11">
        <v>0</v>
      </c>
      <c r="L28" s="10">
        <v>0</v>
      </c>
      <c r="M28" s="11">
        <v>0</v>
      </c>
      <c r="N28" s="11">
        <v>0</v>
      </c>
      <c r="O28" s="11">
        <v>0</v>
      </c>
      <c r="P28" s="16">
        <v>44</v>
      </c>
      <c r="Q28" s="17">
        <v>44</v>
      </c>
      <c r="R28" s="13">
        <f t="shared" si="0"/>
        <v>1.6363636363636365</v>
      </c>
      <c r="S28" s="15"/>
    </row>
    <row r="29" spans="1:21" ht="15.75" x14ac:dyDescent="0.25">
      <c r="A29" s="43">
        <v>18</v>
      </c>
      <c r="B29" s="46"/>
      <c r="C29" s="41" t="s">
        <v>38</v>
      </c>
      <c r="D29" s="11"/>
      <c r="E29" s="11">
        <v>4</v>
      </c>
      <c r="F29" s="11">
        <v>5</v>
      </c>
      <c r="G29" s="11">
        <v>5</v>
      </c>
      <c r="H29" s="11">
        <v>5</v>
      </c>
      <c r="I29" s="10">
        <v>5</v>
      </c>
      <c r="J29" s="11">
        <v>5</v>
      </c>
      <c r="K29" s="11">
        <v>5</v>
      </c>
      <c r="L29" s="10">
        <v>5</v>
      </c>
      <c r="M29" s="11">
        <v>5</v>
      </c>
      <c r="N29" s="11">
        <v>5</v>
      </c>
      <c r="O29" s="11">
        <v>4</v>
      </c>
      <c r="P29" s="16">
        <v>26</v>
      </c>
      <c r="Q29" s="17">
        <v>26</v>
      </c>
      <c r="R29" s="13">
        <f t="shared" si="0"/>
        <v>4.8181818181818183</v>
      </c>
      <c r="S29" s="15"/>
    </row>
    <row r="30" spans="1:21" ht="15.75" x14ac:dyDescent="0.25">
      <c r="A30" s="43">
        <v>19</v>
      </c>
      <c r="B30" s="49"/>
      <c r="C30" s="41" t="s">
        <v>39</v>
      </c>
      <c r="D30" s="11"/>
      <c r="E30" s="11">
        <v>4</v>
      </c>
      <c r="F30" s="11">
        <v>5</v>
      </c>
      <c r="G30" s="11">
        <v>5</v>
      </c>
      <c r="H30" s="11">
        <v>5</v>
      </c>
      <c r="I30" s="11">
        <v>5</v>
      </c>
      <c r="J30" s="11">
        <v>4</v>
      </c>
      <c r="K30" s="11">
        <v>5</v>
      </c>
      <c r="L30" s="11">
        <v>5</v>
      </c>
      <c r="M30" s="11">
        <v>5</v>
      </c>
      <c r="N30" s="11">
        <v>5</v>
      </c>
      <c r="O30" s="11">
        <v>5</v>
      </c>
      <c r="P30" s="16">
        <v>20</v>
      </c>
      <c r="Q30" s="17">
        <v>12</v>
      </c>
      <c r="R30" s="13">
        <f t="shared" si="0"/>
        <v>4.8181818181818183</v>
      </c>
      <c r="S30" s="15" t="s">
        <v>65</v>
      </c>
    </row>
    <row r="31" spans="1:21" ht="15.75" x14ac:dyDescent="0.25">
      <c r="A31" s="43">
        <v>20</v>
      </c>
      <c r="B31" s="42"/>
      <c r="C31" s="48" t="s">
        <v>40</v>
      </c>
      <c r="D31" s="11"/>
      <c r="E31" s="11">
        <v>4</v>
      </c>
      <c r="F31" s="11">
        <v>5</v>
      </c>
      <c r="G31" s="11">
        <v>5</v>
      </c>
      <c r="H31" s="11">
        <v>5</v>
      </c>
      <c r="I31" s="11">
        <v>4</v>
      </c>
      <c r="J31" s="11">
        <v>3</v>
      </c>
      <c r="K31" s="11">
        <v>3</v>
      </c>
      <c r="L31" s="11">
        <v>3</v>
      </c>
      <c r="M31" s="11">
        <v>3</v>
      </c>
      <c r="N31" s="11">
        <v>3</v>
      </c>
      <c r="O31" s="11">
        <v>0</v>
      </c>
      <c r="P31" s="16">
        <v>10</v>
      </c>
      <c r="Q31" s="17">
        <v>10</v>
      </c>
      <c r="R31" s="13">
        <f t="shared" si="0"/>
        <v>3.4545454545454546</v>
      </c>
      <c r="S31" s="15"/>
    </row>
    <row r="32" spans="1:21" ht="15.75" x14ac:dyDescent="0.25">
      <c r="A32" s="43">
        <v>21</v>
      </c>
      <c r="B32" s="42"/>
      <c r="C32" s="48" t="s">
        <v>41</v>
      </c>
      <c r="D32" s="11"/>
      <c r="E32" s="11">
        <v>0</v>
      </c>
      <c r="F32" s="11">
        <v>0</v>
      </c>
      <c r="G32" s="11">
        <v>5</v>
      </c>
      <c r="H32" s="11">
        <v>4</v>
      </c>
      <c r="I32" s="11">
        <v>4</v>
      </c>
      <c r="J32" s="11">
        <v>3</v>
      </c>
      <c r="K32" s="11">
        <v>0</v>
      </c>
      <c r="L32" s="11">
        <v>0</v>
      </c>
      <c r="M32" s="11">
        <v>0</v>
      </c>
      <c r="N32" s="11">
        <v>3</v>
      </c>
      <c r="O32" s="11">
        <v>0</v>
      </c>
      <c r="P32" s="16">
        <v>42</v>
      </c>
      <c r="Q32" s="17">
        <v>42</v>
      </c>
      <c r="R32" s="13">
        <f t="shared" si="0"/>
        <v>1.7272727272727273</v>
      </c>
      <c r="S32" s="15"/>
    </row>
    <row r="33" spans="1:23" ht="16.5" thickBot="1" x14ac:dyDescent="0.3">
      <c r="A33" s="43">
        <v>22</v>
      </c>
      <c r="B33" s="42" t="s">
        <v>23</v>
      </c>
      <c r="C33" s="48" t="s">
        <v>42</v>
      </c>
      <c r="D33" s="11"/>
      <c r="E33" s="11">
        <v>5</v>
      </c>
      <c r="F33" s="11">
        <v>5</v>
      </c>
      <c r="G33" s="11">
        <v>5</v>
      </c>
      <c r="H33" s="11">
        <v>5</v>
      </c>
      <c r="I33" s="11">
        <v>5</v>
      </c>
      <c r="J33" s="11">
        <v>5</v>
      </c>
      <c r="K33" s="11">
        <v>4</v>
      </c>
      <c r="L33" s="11">
        <v>5</v>
      </c>
      <c r="M33" s="11">
        <v>4</v>
      </c>
      <c r="N33" s="11">
        <v>4</v>
      </c>
      <c r="O33" s="11">
        <v>4</v>
      </c>
      <c r="P33" s="16">
        <v>4</v>
      </c>
      <c r="Q33" s="17">
        <v>0</v>
      </c>
      <c r="R33" s="13">
        <f t="shared" si="0"/>
        <v>4.6363636363636367</v>
      </c>
      <c r="S33" s="15"/>
    </row>
    <row r="34" spans="1:23" ht="16.5" thickBot="1" x14ac:dyDescent="0.3">
      <c r="A34" s="65" t="s">
        <v>12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19">
        <f>IF(COUNTIF(P12:P33,"")=40,"",SUM(P12:P33))</f>
        <v>810</v>
      </c>
      <c r="Q34" s="19">
        <f>IF(COUNTIF(Q12:Q33,"")=40,"",SUM(Q12:Q33))</f>
        <v>690</v>
      </c>
      <c r="R34" s="19">
        <f>IF(COUNTIF(R12:R33,"")=40,"",AVERAGE(R12:R33))</f>
        <v>3.5123966942148765</v>
      </c>
      <c r="S34" s="20"/>
    </row>
    <row r="35" spans="1:23" ht="16.5" thickBot="1" x14ac:dyDescent="0.3">
      <c r="A35" s="67" t="s">
        <v>13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21"/>
      <c r="Q35" s="19">
        <f>IF(COUNTIF(Q12:Q33,"")=40,"",AVERAGE(Q12:Q33))</f>
        <v>31.363636363636363</v>
      </c>
      <c r="R35" s="22"/>
      <c r="S35" s="23"/>
    </row>
    <row r="36" spans="1:23" ht="31.5" customHeight="1" thickBot="1" x14ac:dyDescent="0.3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70" t="s">
        <v>14</v>
      </c>
      <c r="Q36" s="71"/>
      <c r="R36" s="71"/>
      <c r="S36" s="72"/>
    </row>
    <row r="37" spans="1:23" ht="30.75" customHeight="1" thickBot="1" x14ac:dyDescent="0.3">
      <c r="A37" s="58" t="s">
        <v>15</v>
      </c>
      <c r="B37" s="59"/>
      <c r="C37" s="60"/>
      <c r="D37" s="24">
        <f t="shared" ref="D37:O37" si="1">IF(COUNTIF(D12:D33,"")=40,"",(((SUMIF(D12:D33,"=4")/4)+(SUMIF(D12:D33,"=5")/5))/COUNT(D12:D33))*100)</f>
        <v>90</v>
      </c>
      <c r="E37" s="24">
        <f t="shared" si="1"/>
        <v>83.333333333333343</v>
      </c>
      <c r="F37" s="24">
        <f t="shared" si="1"/>
        <v>77.272727272727266</v>
      </c>
      <c r="G37" s="24">
        <f t="shared" si="1"/>
        <v>72.727272727272734</v>
      </c>
      <c r="H37" s="24">
        <f t="shared" si="1"/>
        <v>72.727272727272734</v>
      </c>
      <c r="I37" s="24">
        <f t="shared" si="1"/>
        <v>81.818181818181827</v>
      </c>
      <c r="J37" s="24">
        <f t="shared" si="1"/>
        <v>72.727272727272734</v>
      </c>
      <c r="K37" s="24">
        <f t="shared" si="1"/>
        <v>54.54545454545454</v>
      </c>
      <c r="L37" s="24">
        <f t="shared" si="1"/>
        <v>59.090909090909093</v>
      </c>
      <c r="M37" s="24">
        <f t="shared" si="1"/>
        <v>54.54545454545454</v>
      </c>
      <c r="N37" s="24">
        <f t="shared" si="1"/>
        <v>54.54545454545454</v>
      </c>
      <c r="O37" s="24">
        <f t="shared" si="1"/>
        <v>54.54545454545454</v>
      </c>
      <c r="P37" s="73" t="s">
        <v>16</v>
      </c>
      <c r="Q37" s="74"/>
      <c r="R37" s="63">
        <f>IF(COUNTIF(D37:O37,"")=12,"",AVERAGE(D37:O37))</f>
        <v>68.989898989898975</v>
      </c>
      <c r="S37" s="64"/>
    </row>
    <row r="38" spans="1:23" ht="31.5" customHeight="1" thickBot="1" x14ac:dyDescent="0.3">
      <c r="A38" s="58" t="s">
        <v>17</v>
      </c>
      <c r="B38" s="59"/>
      <c r="C38" s="60"/>
      <c r="D38" s="25">
        <f t="shared" ref="D38:O38" si="2">IF(COUNTIF(D12:D33,"")=40,"",(((SUMIF(D12:D33,"=4")/4)+(SUMIF(D12:D33,"=5")/5)+(SUMIF(D12:D33,"=3")/3))/COUNT(D12:D33))*100)</f>
        <v>90</v>
      </c>
      <c r="E38" s="25">
        <f t="shared" si="2"/>
        <v>83.333333333333343</v>
      </c>
      <c r="F38" s="25">
        <f t="shared" si="2"/>
        <v>77.272727272727266</v>
      </c>
      <c r="G38" s="25">
        <f t="shared" si="2"/>
        <v>86.36363636363636</v>
      </c>
      <c r="H38" s="25">
        <f t="shared" si="2"/>
        <v>90.909090909090907</v>
      </c>
      <c r="I38" s="25">
        <f t="shared" si="2"/>
        <v>86.36363636363636</v>
      </c>
      <c r="J38" s="25">
        <f t="shared" si="2"/>
        <v>90.909090909090907</v>
      </c>
      <c r="K38" s="25">
        <f t="shared" si="2"/>
        <v>77.272727272727266</v>
      </c>
      <c r="L38" s="25">
        <f t="shared" si="2"/>
        <v>77.272727272727266</v>
      </c>
      <c r="M38" s="25">
        <f t="shared" si="2"/>
        <v>68.181818181818173</v>
      </c>
      <c r="N38" s="25">
        <f t="shared" si="2"/>
        <v>72.727272727272734</v>
      </c>
      <c r="O38" s="25">
        <f t="shared" si="2"/>
        <v>63.636363636363633</v>
      </c>
      <c r="P38" s="61" t="s">
        <v>18</v>
      </c>
      <c r="Q38" s="62"/>
      <c r="R38" s="63">
        <f>IF(COUNTIF(D38:O38,"")=12,"",AVERAGE(D38:O38))</f>
        <v>80.353535353535349</v>
      </c>
      <c r="S38" s="64"/>
    </row>
    <row r="39" spans="1:23" ht="15.75" x14ac:dyDescent="0.25">
      <c r="A39" s="26"/>
    </row>
    <row r="40" spans="1:23" ht="15.75" x14ac:dyDescent="0.25">
      <c r="A40" s="26" t="s">
        <v>19</v>
      </c>
      <c r="B40" s="28" t="s">
        <v>64</v>
      </c>
      <c r="C40" s="29">
        <v>2026</v>
      </c>
      <c r="E40" s="30"/>
      <c r="F40" s="30"/>
      <c r="G40" s="51"/>
      <c r="H40" s="51"/>
      <c r="I40" s="51"/>
      <c r="J40" s="52"/>
      <c r="K40" s="52"/>
      <c r="L40" s="52"/>
      <c r="M40" s="52"/>
      <c r="N40" s="33"/>
      <c r="O40" s="53" t="s">
        <v>24</v>
      </c>
      <c r="P40" s="53"/>
      <c r="Q40" s="53"/>
      <c r="R40" s="53"/>
      <c r="W40" s="30"/>
    </row>
    <row r="41" spans="1:23" ht="15.75" x14ac:dyDescent="0.25">
      <c r="A41" s="26"/>
      <c r="B41" s="31"/>
      <c r="C41" s="31"/>
      <c r="E41" s="30"/>
      <c r="F41" s="30"/>
      <c r="G41" s="32"/>
      <c r="H41" s="32"/>
      <c r="I41" s="32"/>
      <c r="J41" s="33"/>
      <c r="K41" s="33"/>
      <c r="L41" s="33"/>
      <c r="M41" s="33"/>
      <c r="N41" s="33"/>
      <c r="O41" s="26"/>
      <c r="P41" s="26"/>
      <c r="Q41" s="26"/>
      <c r="W41" s="30"/>
    </row>
    <row r="42" spans="1:23" ht="15.75" x14ac:dyDescent="0.25">
      <c r="A42" s="26" t="s">
        <v>19</v>
      </c>
      <c r="B42" s="34"/>
      <c r="C42" s="29">
        <v>2026</v>
      </c>
      <c r="E42" s="30"/>
      <c r="F42" s="30"/>
      <c r="G42" s="51"/>
      <c r="H42" s="51"/>
      <c r="I42" s="51"/>
      <c r="J42" s="52"/>
      <c r="K42" s="52"/>
      <c r="L42" s="52"/>
      <c r="M42" s="52"/>
      <c r="N42" s="33"/>
      <c r="O42" s="53" t="s">
        <v>22</v>
      </c>
      <c r="P42" s="53"/>
      <c r="Q42" s="53"/>
      <c r="R42" s="53"/>
      <c r="W42" s="30"/>
    </row>
    <row r="43" spans="1:23" ht="15.75" x14ac:dyDescent="0.25">
      <c r="A43" s="30"/>
      <c r="B43" s="26" t="s">
        <v>20</v>
      </c>
      <c r="C43" s="26"/>
      <c r="E43" s="30"/>
      <c r="F43" s="30"/>
      <c r="G43" s="30"/>
      <c r="H43" s="30"/>
      <c r="I43" s="30"/>
    </row>
    <row r="44" spans="1:23" ht="15.75" x14ac:dyDescent="0.25">
      <c r="A44" s="30"/>
      <c r="B44" s="54" t="s">
        <v>21</v>
      </c>
      <c r="C44" s="55"/>
      <c r="D44" s="56"/>
      <c r="E44" s="35"/>
      <c r="F44" s="35"/>
      <c r="G44" s="35"/>
      <c r="H44" s="35"/>
      <c r="I44" s="35"/>
      <c r="J44" s="36"/>
      <c r="K44" s="36"/>
      <c r="L44" s="36"/>
    </row>
    <row r="45" spans="1:23" ht="15.75" x14ac:dyDescent="0.25">
      <c r="A45" s="30"/>
      <c r="B45" s="57"/>
      <c r="C45" s="57"/>
      <c r="D45" s="30"/>
      <c r="E45" s="30"/>
      <c r="F45" s="30"/>
      <c r="G45" s="30"/>
      <c r="H45" s="30"/>
      <c r="I45" s="30"/>
    </row>
    <row r="46" spans="1:23" ht="15.75" x14ac:dyDescent="0.25">
      <c r="B46" s="27"/>
      <c r="C46" s="27"/>
    </row>
  </sheetData>
  <sheetProtection formatCells="0" deleteColumns="0" deleteRows="0"/>
  <sortState xmlns:xlrd2="http://schemas.microsoft.com/office/spreadsheetml/2017/richdata2" ref="A12:W56">
    <sortCondition ref="B12:B37"/>
  </sortState>
  <mergeCells count="34">
    <mergeCell ref="A1:S1"/>
    <mergeCell ref="A2:S2"/>
    <mergeCell ref="A3:S3"/>
    <mergeCell ref="A4:S4"/>
    <mergeCell ref="F5:K5"/>
    <mergeCell ref="L5:M5"/>
    <mergeCell ref="A6:S6"/>
    <mergeCell ref="G7:H7"/>
    <mergeCell ref="I7:O7"/>
    <mergeCell ref="A9:A10"/>
    <mergeCell ref="B9:B10"/>
    <mergeCell ref="C9:C10"/>
    <mergeCell ref="D9:O9"/>
    <mergeCell ref="P9:Q9"/>
    <mergeCell ref="R9:R10"/>
    <mergeCell ref="S9:S10"/>
    <mergeCell ref="A34:O34"/>
    <mergeCell ref="A35:O35"/>
    <mergeCell ref="A36:O36"/>
    <mergeCell ref="P36:S36"/>
    <mergeCell ref="A37:C37"/>
    <mergeCell ref="P37:Q37"/>
    <mergeCell ref="R37:S37"/>
    <mergeCell ref="A38:C38"/>
    <mergeCell ref="P38:Q38"/>
    <mergeCell ref="R38:S38"/>
    <mergeCell ref="G40:I40"/>
    <mergeCell ref="J40:M40"/>
    <mergeCell ref="O40:R40"/>
    <mergeCell ref="G42:I42"/>
    <mergeCell ref="J42:M42"/>
    <mergeCell ref="O42:R42"/>
    <mergeCell ref="B44:D44"/>
    <mergeCell ref="B45:C45"/>
  </mergeCells>
  <conditionalFormatting sqref="D12:O33">
    <cfRule type="cellIs" dxfId="0" priority="1" operator="between">
      <formula>3</formula>
      <formula>5</formula>
    </cfRule>
  </conditionalFormatting>
  <pageMargins left="0.23622047244094491" right="0.23622047244094491" top="0.23622047244094491" bottom="0.2362204724409449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семестр</vt:lpstr>
    </vt:vector>
  </TitlesOfParts>
  <Company>ВСТ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uskova</dc:creator>
  <cp:lastModifiedBy>Dima</cp:lastModifiedBy>
  <cp:lastPrinted>2026-01-15T03:42:22Z</cp:lastPrinted>
  <dcterms:created xsi:type="dcterms:W3CDTF">2015-01-13T00:37:37Z</dcterms:created>
  <dcterms:modified xsi:type="dcterms:W3CDTF">2026-03-25T23:23:21Z</dcterms:modified>
</cp:coreProperties>
</file>