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c_nas\обменник\users-obmen\Гирев\Ведомость\февраль\"/>
    </mc:Choice>
  </mc:AlternateContent>
  <xr:revisionPtr revIDLastSave="0" documentId="13_ncr:1_{8E711FD8-B76F-4C6F-8A6C-9A0E5364B607}" xr6:coauthVersionLast="47" xr6:coauthVersionMax="47" xr10:uidLastSave="{00000000-0000-0000-0000-000000000000}"/>
  <bookViews>
    <workbookView xWindow="3030" yWindow="3030" windowWidth="28800" windowHeight="15435" xr2:uid="{00000000-000D-0000-FFFF-FFFF00000000}"/>
  </bookViews>
  <sheets>
    <sheet name="семест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3" i="1" l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12" i="1"/>
  <c r="E43" i="1"/>
  <c r="F43" i="1"/>
  <c r="G43" i="1"/>
  <c r="H43" i="1"/>
  <c r="I43" i="1"/>
  <c r="J43" i="1"/>
  <c r="K43" i="1"/>
  <c r="L43" i="1"/>
  <c r="M43" i="1"/>
  <c r="E44" i="1"/>
  <c r="F44" i="1"/>
  <c r="G44" i="1"/>
  <c r="H44" i="1"/>
  <c r="I44" i="1"/>
  <c r="J44" i="1"/>
  <c r="K44" i="1"/>
  <c r="L44" i="1"/>
  <c r="M44" i="1"/>
  <c r="D44" i="1"/>
  <c r="D43" i="1"/>
  <c r="N40" i="1"/>
  <c r="O41" i="1"/>
  <c r="O40" i="1"/>
  <c r="P40" i="1" l="1"/>
  <c r="P43" i="1" l="1"/>
  <c r="P44" i="1"/>
</calcChain>
</file>

<file path=xl/sharedStrings.xml><?xml version="1.0" encoding="utf-8"?>
<sst xmlns="http://schemas.openxmlformats.org/spreadsheetml/2006/main" count="64" uniqueCount="61">
  <si>
    <t>Таблица № 1</t>
  </si>
  <si>
    <t>КГА ПОУ "Владивостокский судостроительный колледж"</t>
  </si>
  <si>
    <t>С В Е Д Е Н И Я</t>
  </si>
  <si>
    <t xml:space="preserve">успеваемости студентов группы   </t>
  </si>
  <si>
    <t xml:space="preserve"> за </t>
  </si>
  <si>
    <t>Поряд. №</t>
  </si>
  <si>
    <t>Фамилия, имя и отчество учащегося</t>
  </si>
  <si>
    <t>№ студенческого</t>
  </si>
  <si>
    <t>Учебные дисциплины, модули, Ф.И.О. преподавателей</t>
  </si>
  <si>
    <t>Пропущен/часов</t>
  </si>
  <si>
    <t>Средний балл</t>
  </si>
  <si>
    <t>Примечание</t>
  </si>
  <si>
    <t>В С Е Г О</t>
  </si>
  <si>
    <t>Без уважительной причины</t>
  </si>
  <si>
    <t>Итого пропусков занятий по группе</t>
  </si>
  <si>
    <t>Пропуски занятий без уважительной причине на 1 студента</t>
  </si>
  <si>
    <t xml:space="preserve">Средние показатели по группе </t>
  </si>
  <si>
    <t>Качество знаний                                (для преподавателей)</t>
  </si>
  <si>
    <t>Качество знаний</t>
  </si>
  <si>
    <t>%  успеваемости                                 (для преподавателей)</t>
  </si>
  <si>
    <t>%  успеваемости</t>
  </si>
  <si>
    <t>Дата</t>
  </si>
  <si>
    <t>г.</t>
  </si>
  <si>
    <t>Куратор группы</t>
  </si>
  <si>
    <t>Зав. Отделением</t>
  </si>
  <si>
    <t>Примечание:</t>
  </si>
  <si>
    <t>"0" - неаттестация по дисциплине</t>
  </si>
  <si>
    <t>Б-570</t>
  </si>
  <si>
    <t>В-225</t>
  </si>
  <si>
    <t>Д-242</t>
  </si>
  <si>
    <t>Д-245</t>
  </si>
  <si>
    <t>Д-243</t>
  </si>
  <si>
    <t>З-162</t>
  </si>
  <si>
    <t>К-218</t>
  </si>
  <si>
    <t>К-923</t>
  </si>
  <si>
    <t>Л-261</t>
  </si>
  <si>
    <t>Л-280</t>
  </si>
  <si>
    <t>Л-281</t>
  </si>
  <si>
    <t>Л-260</t>
  </si>
  <si>
    <t>М-518</t>
  </si>
  <si>
    <t>М-219</t>
  </si>
  <si>
    <t>Н-195</t>
  </si>
  <si>
    <t>Н-196</t>
  </si>
  <si>
    <t>Р-214</t>
  </si>
  <si>
    <t>Р-215</t>
  </si>
  <si>
    <t>С-654</t>
  </si>
  <si>
    <t>С-623</t>
  </si>
  <si>
    <t>С-624</t>
  </si>
  <si>
    <t>Ч-143</t>
  </si>
  <si>
    <t>Щ-36</t>
  </si>
  <si>
    <t xml:space="preserve">Иностранный язык в ПД Байкина А.С. </t>
  </si>
  <si>
    <t xml:space="preserve">Иностранный язык в ПД Зароева П.В. </t>
  </si>
  <si>
    <t xml:space="preserve">Физическая культура Балычев С.Н. </t>
  </si>
  <si>
    <t xml:space="preserve">МДК.01.01 Байкин С.А. </t>
  </si>
  <si>
    <t>СС</t>
  </si>
  <si>
    <t>январь-февраль</t>
  </si>
  <si>
    <t>МДК.02.02 Крюков А.А.</t>
  </si>
  <si>
    <t xml:space="preserve">МДК.03.01 Григоренко Ф.А. </t>
  </si>
  <si>
    <t>МДК 01.01 Григоренко Ф.А.</t>
  </si>
  <si>
    <t>МДК 02.02 Мавлютов И.А.</t>
  </si>
  <si>
    <t>05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</si>
</sst>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AB9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Protection="1">
      <protection hidden="1"/>
    </xf>
    <xf numFmtId="0" fontId="7" fillId="0" borderId="14" xfId="0" applyFont="1" applyBorder="1" applyAlignment="1" applyProtection="1">
      <alignment horizontal="center" wrapText="1"/>
      <protection hidden="1"/>
    </xf>
    <xf numFmtId="0" fontId="7" fillId="0" borderId="15" xfId="0" applyFont="1" applyBorder="1" applyAlignment="1" applyProtection="1">
      <alignment horizontal="center" wrapText="1"/>
      <protection hidden="1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top" wrapText="1"/>
      <protection hidden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Fill="1" applyBorder="1" applyAlignment="1" applyProtection="1">
      <alignment vertical="top" wrapText="1"/>
      <protection hidden="1"/>
    </xf>
    <xf numFmtId="0" fontId="3" fillId="0" borderId="14" xfId="0" applyFont="1" applyFill="1" applyBorder="1" applyAlignment="1" applyProtection="1">
      <alignment horizontal="center" vertical="top" wrapText="1"/>
      <protection hidden="1"/>
    </xf>
    <xf numFmtId="0" fontId="3" fillId="4" borderId="29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hidden="1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4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6" fillId="0" borderId="12" xfId="0" applyFont="1" applyBorder="1" applyAlignment="1" applyProtection="1">
      <alignment horizontal="center" textRotation="90" wrapText="1"/>
      <protection locked="0"/>
    </xf>
    <xf numFmtId="0" fontId="8" fillId="0" borderId="20" xfId="0" applyFont="1" applyBorder="1" applyAlignment="1" applyProtection="1">
      <alignment wrapText="1"/>
      <protection locked="0"/>
    </xf>
    <xf numFmtId="0" fontId="9" fillId="2" borderId="20" xfId="0" applyFont="1" applyFill="1" applyBorder="1" applyAlignment="1" applyProtection="1">
      <alignment horizontal="center" vertical="top" wrapText="1"/>
      <protection locked="0"/>
    </xf>
    <xf numFmtId="0" fontId="3" fillId="0" borderId="31" xfId="0" applyFont="1" applyFill="1" applyBorder="1" applyAlignment="1" applyProtection="1">
      <alignment vertical="top" wrapText="1"/>
      <protection locked="0"/>
    </xf>
    <xf numFmtId="0" fontId="3" fillId="0" borderId="2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Protection="1">
      <protection hidden="1"/>
    </xf>
    <xf numFmtId="0" fontId="3" fillId="0" borderId="20" xfId="0" applyFont="1" applyBorder="1" applyAlignment="1" applyProtection="1">
      <alignment wrapText="1"/>
      <protection locked="0"/>
    </xf>
    <xf numFmtId="0" fontId="3" fillId="0" borderId="20" xfId="0" applyFont="1" applyBorder="1" applyProtection="1">
      <protection locked="0" hidden="1"/>
    </xf>
    <xf numFmtId="0" fontId="10" fillId="0" borderId="20" xfId="0" applyFont="1" applyBorder="1" applyProtection="1">
      <protection locked="0" hidden="1"/>
    </xf>
    <xf numFmtId="0" fontId="8" fillId="0" borderId="19" xfId="0" applyFont="1" applyBorder="1" applyAlignment="1" applyProtection="1">
      <alignment wrapText="1"/>
      <protection locked="0"/>
    </xf>
    <xf numFmtId="0" fontId="8" fillId="0" borderId="32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2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1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vertical="top"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3" fillId="2" borderId="0" xfId="0" applyFont="1" applyFill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Protection="1">
      <protection hidden="1"/>
    </xf>
    <xf numFmtId="0" fontId="3" fillId="0" borderId="24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alignment horizontal="center" vertical="top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3" fillId="0" borderId="24" xfId="0" applyFont="1" applyBorder="1" applyAlignment="1" applyProtection="1">
      <alignment horizontal="left" vertical="top" wrapText="1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6" xfId="0" applyFont="1" applyBorder="1" applyAlignment="1" applyProtection="1">
      <alignment horizontal="center" vertical="top" wrapText="1"/>
      <protection hidden="1"/>
    </xf>
    <xf numFmtId="0" fontId="3" fillId="0" borderId="27" xfId="0" applyFont="1" applyBorder="1" applyAlignment="1" applyProtection="1">
      <alignment horizontal="center" vertical="top" wrapText="1"/>
      <protection hidden="1"/>
    </xf>
    <xf numFmtId="0" fontId="3" fillId="0" borderId="28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 vertical="top" wrapText="1"/>
      <protection hidden="1"/>
    </xf>
  </cellXfs>
  <cellStyles count="1">
    <cellStyle name="Обычный" xfId="0" builtinId="0"/>
  </cellStyles>
  <dxfs count="11"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topLeftCell="A10" zoomScale="80" zoomScaleNormal="80" workbookViewId="0">
      <selection activeCell="B12" sqref="B12:B34"/>
    </sheetView>
  </sheetViews>
  <sheetFormatPr defaultRowHeight="15" x14ac:dyDescent="0.25"/>
  <cols>
    <col min="1" max="1" width="4.140625" style="1" customWidth="1"/>
    <col min="2" max="2" width="25" style="1" customWidth="1"/>
    <col min="3" max="3" width="9.7109375" style="1" customWidth="1"/>
    <col min="4" max="4" width="5" style="1" customWidth="1"/>
    <col min="5" max="5" width="6.5703125" style="1" customWidth="1"/>
    <col min="6" max="6" width="7.7109375" style="1" customWidth="1"/>
    <col min="7" max="7" width="7.5703125" style="1" customWidth="1"/>
    <col min="8" max="8" width="7.140625" style="1" customWidth="1"/>
    <col min="9" max="9" width="6.42578125" style="1" customWidth="1"/>
    <col min="10" max="10" width="5" style="1" customWidth="1"/>
    <col min="11" max="11" width="7.140625" style="1" customWidth="1"/>
    <col min="12" max="12" width="5" style="1" customWidth="1"/>
    <col min="13" max="13" width="8.28515625" style="1" customWidth="1"/>
    <col min="14" max="14" width="6" style="1" customWidth="1"/>
    <col min="15" max="15" width="6.140625" style="1" customWidth="1"/>
    <col min="16" max="16" width="5" style="1" customWidth="1"/>
    <col min="17" max="17" width="7.5703125" style="1" customWidth="1"/>
    <col min="18" max="18" width="9.140625" style="1" customWidth="1"/>
    <col min="19" max="16384" width="9.140625" style="1"/>
  </cols>
  <sheetData>
    <row r="1" spans="1:20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20" x14ac:dyDescent="0.25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spans="1:20" ht="15.75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</row>
    <row r="4" spans="1:20" ht="15.75" x14ac:dyDescent="0.2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20" ht="15.75" x14ac:dyDescent="0.25">
      <c r="A5" s="2"/>
      <c r="B5" s="2"/>
      <c r="C5" s="2"/>
      <c r="D5" s="58" t="s">
        <v>3</v>
      </c>
      <c r="E5" s="58"/>
      <c r="F5" s="58"/>
      <c r="G5" s="58"/>
      <c r="H5" s="58"/>
      <c r="I5" s="58"/>
      <c r="J5" s="58"/>
      <c r="K5" s="58"/>
      <c r="L5" s="58"/>
      <c r="M5" s="58"/>
      <c r="N5" s="2"/>
      <c r="O5" s="2"/>
      <c r="P5" s="2"/>
      <c r="Q5" s="2"/>
    </row>
    <row r="6" spans="1:20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1:20" x14ac:dyDescent="0.25">
      <c r="B7" s="3"/>
      <c r="C7" s="3"/>
      <c r="D7" s="3"/>
      <c r="E7" s="3"/>
      <c r="F7" s="3"/>
      <c r="G7" s="3"/>
      <c r="H7" s="3"/>
      <c r="I7" s="4" t="s">
        <v>4</v>
      </c>
      <c r="J7" s="63" t="s">
        <v>55</v>
      </c>
      <c r="K7" s="63"/>
      <c r="L7" s="63"/>
      <c r="M7" s="55"/>
      <c r="N7" s="3"/>
      <c r="O7" s="3"/>
      <c r="P7" s="3"/>
      <c r="Q7" s="3"/>
    </row>
    <row r="8" spans="1:20" ht="15.75" thickBot="1" x14ac:dyDescent="0.3">
      <c r="A8" s="5"/>
    </row>
    <row r="9" spans="1:20" ht="28.5" customHeight="1" thickBot="1" x14ac:dyDescent="0.3">
      <c r="A9" s="64" t="s">
        <v>5</v>
      </c>
      <c r="B9" s="66" t="s">
        <v>6</v>
      </c>
      <c r="C9" s="68" t="s">
        <v>7</v>
      </c>
      <c r="D9" s="70" t="s">
        <v>8</v>
      </c>
      <c r="E9" s="71"/>
      <c r="F9" s="71"/>
      <c r="G9" s="71"/>
      <c r="H9" s="71"/>
      <c r="I9" s="71"/>
      <c r="J9" s="71"/>
      <c r="K9" s="71"/>
      <c r="L9" s="71"/>
      <c r="M9" s="71"/>
      <c r="N9" s="72" t="s">
        <v>9</v>
      </c>
      <c r="O9" s="73"/>
      <c r="P9" s="74" t="s">
        <v>10</v>
      </c>
      <c r="Q9" s="74" t="s">
        <v>11</v>
      </c>
    </row>
    <row r="10" spans="1:20" ht="108" customHeight="1" thickBot="1" x14ac:dyDescent="0.3">
      <c r="A10" s="65"/>
      <c r="B10" s="67"/>
      <c r="C10" s="69"/>
      <c r="D10" s="44" t="s">
        <v>50</v>
      </c>
      <c r="E10" s="44" t="s">
        <v>51</v>
      </c>
      <c r="F10" s="44" t="s">
        <v>52</v>
      </c>
      <c r="G10" s="44" t="s">
        <v>58</v>
      </c>
      <c r="H10" s="44" t="s">
        <v>59</v>
      </c>
      <c r="I10" s="44" t="s">
        <v>56</v>
      </c>
      <c r="J10" s="44" t="s">
        <v>53</v>
      </c>
      <c r="K10" s="44" t="s">
        <v>57</v>
      </c>
      <c r="L10" s="44"/>
      <c r="M10" s="44"/>
      <c r="N10" s="6" t="s">
        <v>12</v>
      </c>
      <c r="O10" s="7" t="s">
        <v>13</v>
      </c>
      <c r="P10" s="75"/>
      <c r="Q10" s="75"/>
      <c r="T10" s="8"/>
    </row>
    <row r="11" spans="1:20" ht="15.75" thickBot="1" x14ac:dyDescent="0.3">
      <c r="A11" s="10">
        <v>1</v>
      </c>
      <c r="B11" s="9">
        <v>2</v>
      </c>
      <c r="C11" s="10">
        <v>3</v>
      </c>
      <c r="D11" s="10">
        <v>4</v>
      </c>
      <c r="E11" s="9">
        <v>5</v>
      </c>
      <c r="F11" s="10">
        <v>6</v>
      </c>
      <c r="G11" s="10">
        <v>7</v>
      </c>
      <c r="H11" s="9">
        <v>8</v>
      </c>
      <c r="I11" s="10">
        <v>9</v>
      </c>
      <c r="J11" s="10">
        <v>10</v>
      </c>
      <c r="K11" s="9">
        <v>11</v>
      </c>
      <c r="L11" s="10">
        <v>12</v>
      </c>
      <c r="M11" s="10">
        <v>13</v>
      </c>
      <c r="N11" s="9">
        <v>20</v>
      </c>
      <c r="O11" s="10">
        <v>21</v>
      </c>
      <c r="P11" s="10">
        <v>22</v>
      </c>
      <c r="Q11" s="9">
        <v>23</v>
      </c>
    </row>
    <row r="12" spans="1:20" ht="15.75" x14ac:dyDescent="0.25">
      <c r="A12" s="15">
        <v>1</v>
      </c>
      <c r="B12" s="47"/>
      <c r="C12" s="45" t="s">
        <v>27</v>
      </c>
      <c r="D12" s="11"/>
      <c r="E12" s="11">
        <v>5</v>
      </c>
      <c r="F12" s="12">
        <v>3</v>
      </c>
      <c r="G12" s="12">
        <v>0</v>
      </c>
      <c r="H12" s="11">
        <v>4</v>
      </c>
      <c r="I12" s="12">
        <v>3</v>
      </c>
      <c r="J12" s="12">
        <v>0</v>
      </c>
      <c r="K12" s="11">
        <v>0</v>
      </c>
      <c r="L12" s="12"/>
      <c r="M12" s="12"/>
      <c r="N12" s="13">
        <v>74</v>
      </c>
      <c r="O12" s="13">
        <v>38</v>
      </c>
      <c r="P12" s="14">
        <f t="shared" ref="P12:P39" si="0">IF(COUNTIF(D12:M12,"")=16,"",AVERAGE(D12:M12))</f>
        <v>2.1428571428571428</v>
      </c>
      <c r="Q12" s="16"/>
      <c r="S12" s="8"/>
    </row>
    <row r="13" spans="1:20" ht="15.75" x14ac:dyDescent="0.25">
      <c r="A13" s="15">
        <v>2</v>
      </c>
      <c r="B13" s="47"/>
      <c r="C13" s="50" t="s">
        <v>28</v>
      </c>
      <c r="D13" s="11">
        <v>4</v>
      </c>
      <c r="E13" s="11"/>
      <c r="F13" s="12">
        <v>0</v>
      </c>
      <c r="G13" s="12">
        <v>0</v>
      </c>
      <c r="H13" s="11">
        <v>5</v>
      </c>
      <c r="I13" s="12">
        <v>3</v>
      </c>
      <c r="J13" s="12">
        <v>0</v>
      </c>
      <c r="K13" s="11">
        <v>0</v>
      </c>
      <c r="L13" s="12"/>
      <c r="M13" s="12"/>
      <c r="N13" s="13">
        <v>78</v>
      </c>
      <c r="O13" s="13">
        <v>0</v>
      </c>
      <c r="P13" s="14">
        <f t="shared" si="0"/>
        <v>1.7142857142857142</v>
      </c>
      <c r="Q13" s="16"/>
    </row>
    <row r="14" spans="1:20" ht="15.75" x14ac:dyDescent="0.25">
      <c r="A14" s="15">
        <v>3</v>
      </c>
      <c r="B14" s="47"/>
      <c r="C14" s="50" t="s">
        <v>29</v>
      </c>
      <c r="D14" s="11">
        <v>5</v>
      </c>
      <c r="E14" s="11"/>
      <c r="F14" s="12">
        <v>5</v>
      </c>
      <c r="G14" s="12">
        <v>4</v>
      </c>
      <c r="H14" s="11">
        <v>5</v>
      </c>
      <c r="I14" s="12">
        <v>4</v>
      </c>
      <c r="J14" s="12">
        <v>3</v>
      </c>
      <c r="K14" s="11">
        <v>4</v>
      </c>
      <c r="L14" s="12"/>
      <c r="M14" s="12"/>
      <c r="N14" s="13">
        <v>6</v>
      </c>
      <c r="O14" s="13">
        <v>0</v>
      </c>
      <c r="P14" s="14">
        <f t="shared" si="0"/>
        <v>4.2857142857142856</v>
      </c>
      <c r="Q14" s="16"/>
    </row>
    <row r="15" spans="1:20" ht="15.75" x14ac:dyDescent="0.25">
      <c r="A15" s="15">
        <v>4</v>
      </c>
      <c r="B15" s="47"/>
      <c r="C15" s="45" t="s">
        <v>30</v>
      </c>
      <c r="D15" s="11">
        <v>4</v>
      </c>
      <c r="E15" s="11"/>
      <c r="F15" s="12">
        <v>0</v>
      </c>
      <c r="G15" s="12">
        <v>0</v>
      </c>
      <c r="H15" s="11">
        <v>0</v>
      </c>
      <c r="I15" s="12">
        <v>0</v>
      </c>
      <c r="J15" s="12">
        <v>0</v>
      </c>
      <c r="K15" s="11">
        <v>0</v>
      </c>
      <c r="L15" s="12"/>
      <c r="M15" s="12"/>
      <c r="N15" s="13">
        <v>68</v>
      </c>
      <c r="O15" s="13">
        <v>68</v>
      </c>
      <c r="P15" s="14">
        <f t="shared" si="0"/>
        <v>0.5714285714285714</v>
      </c>
      <c r="Q15" s="16"/>
    </row>
    <row r="16" spans="1:20" ht="15.75" x14ac:dyDescent="0.25">
      <c r="A16" s="15">
        <v>5</v>
      </c>
      <c r="B16" s="48"/>
      <c r="C16" s="45" t="s">
        <v>31</v>
      </c>
      <c r="D16" s="11">
        <v>4</v>
      </c>
      <c r="E16" s="11"/>
      <c r="F16" s="12">
        <v>4</v>
      </c>
      <c r="G16" s="12">
        <v>4</v>
      </c>
      <c r="H16" s="11">
        <v>3</v>
      </c>
      <c r="I16" s="12">
        <v>0</v>
      </c>
      <c r="J16" s="12">
        <v>3</v>
      </c>
      <c r="K16" s="11">
        <v>4</v>
      </c>
      <c r="L16" s="12"/>
      <c r="M16" s="12"/>
      <c r="N16" s="13">
        <v>70</v>
      </c>
      <c r="O16" s="13">
        <v>70</v>
      </c>
      <c r="P16" s="14">
        <f t="shared" si="0"/>
        <v>3.1428571428571428</v>
      </c>
      <c r="Q16" s="16" t="s">
        <v>54</v>
      </c>
    </row>
    <row r="17" spans="1:17" ht="15.75" x14ac:dyDescent="0.25">
      <c r="A17" s="15">
        <v>6</v>
      </c>
      <c r="B17" s="48"/>
      <c r="C17" s="45" t="s">
        <v>32</v>
      </c>
      <c r="D17" s="11">
        <v>3</v>
      </c>
      <c r="E17" s="11"/>
      <c r="F17" s="12">
        <v>5</v>
      </c>
      <c r="G17" s="12">
        <v>0</v>
      </c>
      <c r="H17" s="11">
        <v>4</v>
      </c>
      <c r="I17" s="12">
        <v>3</v>
      </c>
      <c r="J17" s="12">
        <v>0</v>
      </c>
      <c r="K17" s="11">
        <v>0</v>
      </c>
      <c r="L17" s="12"/>
      <c r="M17" s="12"/>
      <c r="N17" s="17">
        <v>58</v>
      </c>
      <c r="O17" s="18">
        <v>58</v>
      </c>
      <c r="P17" s="14">
        <f t="shared" si="0"/>
        <v>2.1428571428571428</v>
      </c>
      <c r="Q17" s="16"/>
    </row>
    <row r="18" spans="1:17" ht="15.75" x14ac:dyDescent="0.25">
      <c r="A18" s="15">
        <v>7</v>
      </c>
      <c r="B18" s="47"/>
      <c r="C18" s="50" t="s">
        <v>33</v>
      </c>
      <c r="D18" s="11">
        <v>3</v>
      </c>
      <c r="E18" s="11"/>
      <c r="F18" s="12">
        <v>4</v>
      </c>
      <c r="G18" s="12">
        <v>0</v>
      </c>
      <c r="H18" s="11">
        <v>4</v>
      </c>
      <c r="I18" s="12">
        <v>3</v>
      </c>
      <c r="J18" s="12">
        <v>3</v>
      </c>
      <c r="K18" s="11">
        <v>0</v>
      </c>
      <c r="L18" s="12"/>
      <c r="M18" s="12"/>
      <c r="N18" s="17">
        <v>110</v>
      </c>
      <c r="O18" s="18">
        <v>110</v>
      </c>
      <c r="P18" s="14">
        <f t="shared" si="0"/>
        <v>2.4285714285714284</v>
      </c>
      <c r="Q18" s="16"/>
    </row>
    <row r="19" spans="1:17" ht="15.75" x14ac:dyDescent="0.25">
      <c r="A19" s="15">
        <v>8</v>
      </c>
      <c r="B19" s="47"/>
      <c r="C19" s="50" t="s">
        <v>34</v>
      </c>
      <c r="D19" s="11">
        <v>4</v>
      </c>
      <c r="E19" s="11"/>
      <c r="F19" s="12">
        <v>4</v>
      </c>
      <c r="G19" s="12">
        <v>0</v>
      </c>
      <c r="H19" s="11">
        <v>3</v>
      </c>
      <c r="I19" s="12">
        <v>3</v>
      </c>
      <c r="J19" s="12">
        <v>3</v>
      </c>
      <c r="K19" s="11">
        <v>3</v>
      </c>
      <c r="L19" s="12"/>
      <c r="M19" s="12"/>
      <c r="N19" s="17">
        <v>38</v>
      </c>
      <c r="O19" s="18">
        <v>26</v>
      </c>
      <c r="P19" s="14">
        <f t="shared" si="0"/>
        <v>2.8571428571428572</v>
      </c>
      <c r="Q19" s="16"/>
    </row>
    <row r="20" spans="1:17" ht="15.75" x14ac:dyDescent="0.25">
      <c r="A20" s="15">
        <v>9</v>
      </c>
      <c r="B20" s="47"/>
      <c r="C20" s="45" t="s">
        <v>35</v>
      </c>
      <c r="D20" s="11">
        <v>5</v>
      </c>
      <c r="E20" s="11"/>
      <c r="F20" s="12">
        <v>4</v>
      </c>
      <c r="G20" s="12">
        <v>0</v>
      </c>
      <c r="H20" s="11">
        <v>5</v>
      </c>
      <c r="I20" s="12">
        <v>4</v>
      </c>
      <c r="J20" s="12">
        <v>4</v>
      </c>
      <c r="K20" s="11">
        <v>3</v>
      </c>
      <c r="L20" s="12"/>
      <c r="M20" s="12"/>
      <c r="N20" s="17">
        <v>46</v>
      </c>
      <c r="O20" s="18">
        <v>46</v>
      </c>
      <c r="P20" s="14">
        <f t="shared" si="0"/>
        <v>3.5714285714285716</v>
      </c>
      <c r="Q20" s="16"/>
    </row>
    <row r="21" spans="1:17" ht="15.75" x14ac:dyDescent="0.25">
      <c r="A21" s="15">
        <v>10</v>
      </c>
      <c r="B21" s="47"/>
      <c r="C21" s="45" t="s">
        <v>36</v>
      </c>
      <c r="D21" s="11">
        <v>0</v>
      </c>
      <c r="E21" s="11"/>
      <c r="F21" s="12">
        <v>0</v>
      </c>
      <c r="G21" s="12">
        <v>0</v>
      </c>
      <c r="H21" s="11">
        <v>0</v>
      </c>
      <c r="I21" s="12">
        <v>0</v>
      </c>
      <c r="J21" s="12">
        <v>0</v>
      </c>
      <c r="K21" s="11">
        <v>0</v>
      </c>
      <c r="L21" s="12"/>
      <c r="M21" s="12"/>
      <c r="N21" s="17">
        <v>188</v>
      </c>
      <c r="O21" s="18">
        <v>188</v>
      </c>
      <c r="P21" s="14">
        <f t="shared" si="0"/>
        <v>0</v>
      </c>
      <c r="Q21" s="16"/>
    </row>
    <row r="22" spans="1:17" ht="15.75" x14ac:dyDescent="0.25">
      <c r="A22" s="15">
        <v>11</v>
      </c>
      <c r="B22" s="47"/>
      <c r="C22" s="51" t="s">
        <v>37</v>
      </c>
      <c r="D22" s="11">
        <v>3</v>
      </c>
      <c r="E22" s="11"/>
      <c r="F22" s="12">
        <v>3</v>
      </c>
      <c r="G22" s="12">
        <v>0</v>
      </c>
      <c r="H22" s="11">
        <v>3</v>
      </c>
      <c r="I22" s="12">
        <v>0</v>
      </c>
      <c r="J22" s="12">
        <v>3</v>
      </c>
      <c r="K22" s="12">
        <v>0</v>
      </c>
      <c r="L22" s="12"/>
      <c r="M22" s="12"/>
      <c r="N22" s="17">
        <v>34</v>
      </c>
      <c r="O22" s="18">
        <v>22</v>
      </c>
      <c r="P22" s="14">
        <f t="shared" si="0"/>
        <v>1.7142857142857142</v>
      </c>
      <c r="Q22" s="16"/>
    </row>
    <row r="23" spans="1:17" ht="15" customHeight="1" x14ac:dyDescent="0.25">
      <c r="A23" s="15">
        <v>12</v>
      </c>
      <c r="B23" s="47"/>
      <c r="C23" s="45" t="s">
        <v>38</v>
      </c>
      <c r="D23" s="11">
        <v>4</v>
      </c>
      <c r="E23" s="11"/>
      <c r="F23" s="12">
        <v>5</v>
      </c>
      <c r="G23" s="12">
        <v>0</v>
      </c>
      <c r="H23" s="11">
        <v>4</v>
      </c>
      <c r="I23" s="12">
        <v>4</v>
      </c>
      <c r="J23" s="12">
        <v>3</v>
      </c>
      <c r="K23" s="12">
        <v>0</v>
      </c>
      <c r="L23" s="12"/>
      <c r="M23" s="12"/>
      <c r="N23" s="17">
        <v>62</v>
      </c>
      <c r="O23" s="18">
        <v>62</v>
      </c>
      <c r="P23" s="14">
        <f t="shared" si="0"/>
        <v>2.8571428571428572</v>
      </c>
      <c r="Q23" s="46"/>
    </row>
    <row r="24" spans="1:17" ht="17.25" customHeight="1" x14ac:dyDescent="0.25">
      <c r="A24" s="15">
        <v>13</v>
      </c>
      <c r="B24" s="47"/>
      <c r="C24" s="52" t="s">
        <v>39</v>
      </c>
      <c r="D24" s="11">
        <v>4</v>
      </c>
      <c r="E24" s="11"/>
      <c r="F24" s="12">
        <v>4</v>
      </c>
      <c r="G24" s="12">
        <v>3</v>
      </c>
      <c r="H24" s="11">
        <v>3</v>
      </c>
      <c r="I24" s="12">
        <v>4</v>
      </c>
      <c r="J24" s="12">
        <v>3</v>
      </c>
      <c r="K24" s="12">
        <v>0</v>
      </c>
      <c r="L24" s="12"/>
      <c r="M24" s="12"/>
      <c r="N24" s="17">
        <v>78</v>
      </c>
      <c r="O24" s="18">
        <v>78</v>
      </c>
      <c r="P24" s="14">
        <f t="shared" si="0"/>
        <v>3</v>
      </c>
      <c r="Q24" s="16"/>
    </row>
    <row r="25" spans="1:17" ht="15" customHeight="1" x14ac:dyDescent="0.25">
      <c r="A25" s="15">
        <v>14</v>
      </c>
      <c r="B25" s="47"/>
      <c r="C25" s="45" t="s">
        <v>40</v>
      </c>
      <c r="D25" s="11">
        <v>5</v>
      </c>
      <c r="E25" s="11"/>
      <c r="F25" s="12">
        <v>5</v>
      </c>
      <c r="G25" s="12">
        <v>4</v>
      </c>
      <c r="H25" s="11">
        <v>5</v>
      </c>
      <c r="I25" s="12">
        <v>5</v>
      </c>
      <c r="J25" s="12">
        <v>4</v>
      </c>
      <c r="K25" s="12">
        <v>4</v>
      </c>
      <c r="L25" s="12"/>
      <c r="M25" s="12"/>
      <c r="N25" s="17">
        <v>0</v>
      </c>
      <c r="O25" s="18">
        <v>0</v>
      </c>
      <c r="P25" s="14">
        <f t="shared" si="0"/>
        <v>4.5714285714285712</v>
      </c>
      <c r="Q25" s="16"/>
    </row>
    <row r="26" spans="1:17" ht="15.75" x14ac:dyDescent="0.25">
      <c r="A26" s="15">
        <v>15</v>
      </c>
      <c r="B26" s="47"/>
      <c r="C26" s="45" t="s">
        <v>41</v>
      </c>
      <c r="D26" s="11"/>
      <c r="E26" s="11">
        <v>0</v>
      </c>
      <c r="F26" s="12">
        <v>5</v>
      </c>
      <c r="G26" s="12">
        <v>0</v>
      </c>
      <c r="H26" s="11">
        <v>0</v>
      </c>
      <c r="I26" s="12">
        <v>0</v>
      </c>
      <c r="J26" s="12">
        <v>0</v>
      </c>
      <c r="K26" s="12">
        <v>0</v>
      </c>
      <c r="L26" s="12"/>
      <c r="M26" s="12"/>
      <c r="N26" s="17">
        <v>124</v>
      </c>
      <c r="O26" s="18">
        <v>100</v>
      </c>
      <c r="P26" s="14">
        <f t="shared" si="0"/>
        <v>0.7142857142857143</v>
      </c>
      <c r="Q26" s="16"/>
    </row>
    <row r="27" spans="1:17" ht="15.75" x14ac:dyDescent="0.25">
      <c r="A27" s="15">
        <v>16</v>
      </c>
      <c r="B27" s="47"/>
      <c r="C27" s="45" t="s">
        <v>42</v>
      </c>
      <c r="D27" s="11">
        <v>3</v>
      </c>
      <c r="E27" s="11"/>
      <c r="F27" s="12">
        <v>5</v>
      </c>
      <c r="G27" s="12">
        <v>0</v>
      </c>
      <c r="H27" s="11">
        <v>0</v>
      </c>
      <c r="I27" s="12">
        <v>0</v>
      </c>
      <c r="J27" s="12">
        <v>0</v>
      </c>
      <c r="K27" s="12">
        <v>0</v>
      </c>
      <c r="L27" s="12"/>
      <c r="M27" s="12"/>
      <c r="N27" s="17">
        <v>80</v>
      </c>
      <c r="O27" s="18">
        <v>60</v>
      </c>
      <c r="P27" s="14">
        <f t="shared" si="0"/>
        <v>1.1428571428571428</v>
      </c>
      <c r="Q27" s="16"/>
    </row>
    <row r="28" spans="1:17" ht="15.75" x14ac:dyDescent="0.25">
      <c r="A28" s="15">
        <v>17</v>
      </c>
      <c r="B28" s="47"/>
      <c r="C28" s="45" t="s">
        <v>43</v>
      </c>
      <c r="D28" s="11"/>
      <c r="E28" s="11">
        <v>0</v>
      </c>
      <c r="F28" s="12">
        <v>0</v>
      </c>
      <c r="G28" s="12">
        <v>0</v>
      </c>
      <c r="H28" s="11">
        <v>0</v>
      </c>
      <c r="I28" s="12">
        <v>0</v>
      </c>
      <c r="J28" s="12">
        <v>0</v>
      </c>
      <c r="K28" s="12">
        <v>0</v>
      </c>
      <c r="L28" s="12"/>
      <c r="M28" s="12"/>
      <c r="N28" s="17">
        <v>74</v>
      </c>
      <c r="O28" s="18">
        <v>32</v>
      </c>
      <c r="P28" s="14">
        <f t="shared" si="0"/>
        <v>0</v>
      </c>
      <c r="Q28" s="16"/>
    </row>
    <row r="29" spans="1:17" ht="15.75" x14ac:dyDescent="0.25">
      <c r="A29" s="15">
        <v>18</v>
      </c>
      <c r="B29" s="47"/>
      <c r="C29" s="45" t="s">
        <v>44</v>
      </c>
      <c r="D29" s="11"/>
      <c r="E29" s="11">
        <v>5</v>
      </c>
      <c r="F29" s="12">
        <v>5</v>
      </c>
      <c r="G29" s="12">
        <v>4</v>
      </c>
      <c r="H29" s="11">
        <v>5</v>
      </c>
      <c r="I29" s="12">
        <v>5</v>
      </c>
      <c r="J29" s="12">
        <v>4</v>
      </c>
      <c r="K29" s="12">
        <v>4</v>
      </c>
      <c r="L29" s="12"/>
      <c r="M29" s="12"/>
      <c r="N29" s="17">
        <v>12</v>
      </c>
      <c r="O29" s="18">
        <v>0</v>
      </c>
      <c r="P29" s="14">
        <f t="shared" si="0"/>
        <v>4.5714285714285712</v>
      </c>
      <c r="Q29" s="16"/>
    </row>
    <row r="30" spans="1:17" ht="15.75" x14ac:dyDescent="0.25">
      <c r="A30" s="15">
        <v>19</v>
      </c>
      <c r="B30" s="47"/>
      <c r="C30" s="45" t="s">
        <v>45</v>
      </c>
      <c r="D30" s="11"/>
      <c r="E30" s="11">
        <v>4</v>
      </c>
      <c r="F30" s="12">
        <v>0</v>
      </c>
      <c r="G30" s="12">
        <v>0</v>
      </c>
      <c r="H30" s="11">
        <v>4</v>
      </c>
      <c r="I30" s="12">
        <v>3</v>
      </c>
      <c r="J30" s="12">
        <v>3</v>
      </c>
      <c r="K30" s="12">
        <v>0</v>
      </c>
      <c r="L30" s="12"/>
      <c r="M30" s="12"/>
      <c r="N30" s="17">
        <v>62</v>
      </c>
      <c r="O30" s="18">
        <v>38</v>
      </c>
      <c r="P30" s="14">
        <f t="shared" si="0"/>
        <v>2</v>
      </c>
      <c r="Q30" s="16"/>
    </row>
    <row r="31" spans="1:17" ht="15.75" x14ac:dyDescent="0.25">
      <c r="A31" s="15">
        <v>20</v>
      </c>
      <c r="B31" s="49"/>
      <c r="C31" s="45" t="s">
        <v>46</v>
      </c>
      <c r="D31" s="11"/>
      <c r="E31" s="11">
        <v>5</v>
      </c>
      <c r="F31" s="12">
        <v>5</v>
      </c>
      <c r="G31" s="12">
        <v>3</v>
      </c>
      <c r="H31" s="11">
        <v>5</v>
      </c>
      <c r="I31" s="12">
        <v>3</v>
      </c>
      <c r="J31" s="12">
        <v>4</v>
      </c>
      <c r="K31" s="12">
        <v>3</v>
      </c>
      <c r="L31" s="12"/>
      <c r="M31" s="12"/>
      <c r="N31" s="17">
        <v>26</v>
      </c>
      <c r="O31" s="18">
        <v>26</v>
      </c>
      <c r="P31" s="14">
        <f t="shared" si="0"/>
        <v>4</v>
      </c>
      <c r="Q31" s="16"/>
    </row>
    <row r="32" spans="1:17" ht="15.75" x14ac:dyDescent="0.25">
      <c r="A32" s="15">
        <v>21</v>
      </c>
      <c r="B32" s="47"/>
      <c r="C32" s="45" t="s">
        <v>47</v>
      </c>
      <c r="D32" s="11"/>
      <c r="E32" s="11">
        <v>3</v>
      </c>
      <c r="F32" s="12">
        <v>3</v>
      </c>
      <c r="G32" s="12">
        <v>0</v>
      </c>
      <c r="H32" s="11">
        <v>3</v>
      </c>
      <c r="I32" s="12">
        <v>0</v>
      </c>
      <c r="J32" s="12">
        <v>3</v>
      </c>
      <c r="K32" s="12">
        <v>0</v>
      </c>
      <c r="L32" s="12"/>
      <c r="M32" s="12"/>
      <c r="N32" s="17">
        <v>36</v>
      </c>
      <c r="O32" s="18">
        <v>36</v>
      </c>
      <c r="P32" s="14">
        <f t="shared" si="0"/>
        <v>1.7142857142857142</v>
      </c>
      <c r="Q32" s="16"/>
    </row>
    <row r="33" spans="1:21" ht="15.75" customHeight="1" x14ac:dyDescent="0.25">
      <c r="A33" s="15">
        <v>22</v>
      </c>
      <c r="B33" s="48"/>
      <c r="C33" s="53" t="s">
        <v>48</v>
      </c>
      <c r="D33" s="11"/>
      <c r="E33" s="11">
        <v>5</v>
      </c>
      <c r="F33" s="12">
        <v>5</v>
      </c>
      <c r="G33" s="12">
        <v>0</v>
      </c>
      <c r="H33" s="11">
        <v>4</v>
      </c>
      <c r="I33" s="12">
        <v>3</v>
      </c>
      <c r="J33" s="12">
        <v>0</v>
      </c>
      <c r="K33" s="12">
        <v>0</v>
      </c>
      <c r="L33" s="12"/>
      <c r="M33" s="12"/>
      <c r="N33" s="17">
        <v>18</v>
      </c>
      <c r="O33" s="18">
        <v>18</v>
      </c>
      <c r="P33" s="14">
        <f t="shared" si="0"/>
        <v>2.4285714285714284</v>
      </c>
      <c r="Q33" s="16"/>
    </row>
    <row r="34" spans="1:21" ht="15.75" x14ac:dyDescent="0.25">
      <c r="A34" s="15">
        <v>23</v>
      </c>
      <c r="B34" s="48"/>
      <c r="C34" s="54" t="s">
        <v>49</v>
      </c>
      <c r="D34" s="11"/>
      <c r="E34" s="11">
        <v>3</v>
      </c>
      <c r="F34" s="12">
        <v>3</v>
      </c>
      <c r="G34" s="12">
        <v>0</v>
      </c>
      <c r="H34" s="11">
        <v>3</v>
      </c>
      <c r="I34" s="12">
        <v>3</v>
      </c>
      <c r="J34" s="12">
        <v>3</v>
      </c>
      <c r="K34" s="12">
        <v>0</v>
      </c>
      <c r="L34" s="12"/>
      <c r="M34" s="12"/>
      <c r="N34" s="17">
        <v>60</v>
      </c>
      <c r="O34" s="18">
        <v>60</v>
      </c>
      <c r="P34" s="14">
        <f t="shared" si="0"/>
        <v>2.1428571428571428</v>
      </c>
      <c r="Q34" s="16"/>
    </row>
    <row r="35" spans="1:21" ht="15.75" x14ac:dyDescent="0.25">
      <c r="A35" s="15">
        <v>24</v>
      </c>
      <c r="B35" s="48"/>
      <c r="C35" s="54"/>
      <c r="D35" s="11"/>
      <c r="E35" s="11"/>
      <c r="F35" s="12"/>
      <c r="G35" s="12"/>
      <c r="H35" s="11"/>
      <c r="I35" s="12"/>
      <c r="J35" s="12"/>
      <c r="K35" s="12"/>
      <c r="L35" s="12"/>
      <c r="M35" s="12"/>
      <c r="N35" s="17"/>
      <c r="O35" s="18"/>
      <c r="P35" s="14" t="e">
        <f t="shared" si="0"/>
        <v>#DIV/0!</v>
      </c>
      <c r="Q35" s="16"/>
    </row>
    <row r="36" spans="1:21" ht="15.75" x14ac:dyDescent="0.25">
      <c r="A36" s="15">
        <v>25</v>
      </c>
      <c r="B36" s="19"/>
      <c r="C36" s="54"/>
      <c r="D36" s="11"/>
      <c r="E36" s="12"/>
      <c r="F36" s="12"/>
      <c r="G36" s="11"/>
      <c r="H36" s="12"/>
      <c r="I36" s="12"/>
      <c r="J36" s="12"/>
      <c r="K36" s="12"/>
      <c r="L36" s="12"/>
      <c r="M36" s="12"/>
      <c r="N36" s="17"/>
      <c r="O36" s="18"/>
      <c r="P36" s="14" t="e">
        <f t="shared" si="0"/>
        <v>#DIV/0!</v>
      </c>
      <c r="Q36" s="16"/>
    </row>
    <row r="37" spans="1:21" ht="15.75" x14ac:dyDescent="0.25">
      <c r="A37" s="15">
        <v>26</v>
      </c>
      <c r="B37" s="19"/>
      <c r="C37" s="20"/>
      <c r="D37" s="11"/>
      <c r="E37" s="12"/>
      <c r="F37" s="12"/>
      <c r="G37" s="11"/>
      <c r="H37" s="12"/>
      <c r="I37" s="12"/>
      <c r="J37" s="12"/>
      <c r="K37" s="12"/>
      <c r="L37" s="12"/>
      <c r="M37" s="12"/>
      <c r="N37" s="17"/>
      <c r="O37" s="18"/>
      <c r="P37" s="14" t="e">
        <f t="shared" si="0"/>
        <v>#DIV/0!</v>
      </c>
      <c r="Q37" s="16"/>
    </row>
    <row r="38" spans="1:21" ht="15.75" x14ac:dyDescent="0.25">
      <c r="A38" s="15">
        <v>27</v>
      </c>
      <c r="B38" s="19"/>
      <c r="C38" s="20"/>
      <c r="D38" s="11"/>
      <c r="E38" s="12"/>
      <c r="F38" s="12"/>
      <c r="G38" s="11"/>
      <c r="H38" s="12"/>
      <c r="I38" s="12"/>
      <c r="J38" s="12"/>
      <c r="K38" s="12"/>
      <c r="L38" s="12"/>
      <c r="M38" s="12"/>
      <c r="N38" s="17"/>
      <c r="O38" s="18"/>
      <c r="P38" s="14" t="e">
        <f t="shared" si="0"/>
        <v>#DIV/0!</v>
      </c>
      <c r="Q38" s="16"/>
    </row>
    <row r="39" spans="1:21" ht="16.5" thickBot="1" x14ac:dyDescent="0.3">
      <c r="A39" s="15">
        <v>28</v>
      </c>
      <c r="B39" s="21"/>
      <c r="C39" s="22"/>
      <c r="D39" s="11"/>
      <c r="E39" s="12"/>
      <c r="F39" s="12"/>
      <c r="G39" s="11"/>
      <c r="H39" s="12"/>
      <c r="I39" s="12"/>
      <c r="J39" s="12"/>
      <c r="K39" s="12"/>
      <c r="L39" s="12"/>
      <c r="M39" s="12"/>
      <c r="N39" s="23"/>
      <c r="O39" s="24"/>
      <c r="P39" s="14" t="e">
        <f t="shared" si="0"/>
        <v>#DIV/0!</v>
      </c>
      <c r="Q39" s="25"/>
    </row>
    <row r="40" spans="1:21" ht="16.5" thickBot="1" x14ac:dyDescent="0.3">
      <c r="A40" s="76" t="s">
        <v>14</v>
      </c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26">
        <f>IF(COUNTIF(N12:N39,"")=28,"",SUM(N12:N39))</f>
        <v>1402</v>
      </c>
      <c r="O40" s="26">
        <f>IF(COUNTIF(O12:O39,"")=28,"",SUM(O12:O39))</f>
        <v>1136</v>
      </c>
      <c r="P40" s="26" t="e">
        <f>IF(COUNTIF(P12:P39,"")=28,"",AVERAGE(P12:P39))</f>
        <v>#DIV/0!</v>
      </c>
      <c r="Q40" s="27"/>
    </row>
    <row r="41" spans="1:21" ht="16.5" thickBot="1" x14ac:dyDescent="0.3">
      <c r="A41" s="89" t="s">
        <v>15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28"/>
      <c r="O41" s="26">
        <f>IF(COUNTIF(O12:O39,"")=28,"",AVERAGE(O12:O39))</f>
        <v>49.391304347826086</v>
      </c>
      <c r="P41" s="29"/>
      <c r="Q41" s="30"/>
    </row>
    <row r="42" spans="1:21" ht="16.5" thickBot="1" x14ac:dyDescent="0.3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2" t="s">
        <v>16</v>
      </c>
      <c r="O42" s="93"/>
      <c r="P42" s="93"/>
      <c r="Q42" s="94"/>
    </row>
    <row r="43" spans="1:21" ht="16.5" thickBot="1" x14ac:dyDescent="0.3">
      <c r="A43" s="84" t="s">
        <v>17</v>
      </c>
      <c r="B43" s="85"/>
      <c r="C43" s="86"/>
      <c r="D43" s="31">
        <f>IF(COUNTIF(D12:D39,"")=28,"",(((SUMIF(D12:D39,"=4")/4)+(SUMIF(D12:D39,"=5")/5))/COUNT(D12:D39))*100)</f>
        <v>64.285714285714292</v>
      </c>
      <c r="E43" s="31">
        <f t="shared" ref="E43:M43" si="1">IF(COUNTIF(E12:E39,"")=28,"",(((SUMIF(E12:E39,"=4")/4)+(SUMIF(E12:E39,"=5")/5))/COUNT(E12:E39))*100)</f>
        <v>55.555555555555557</v>
      </c>
      <c r="F43" s="31">
        <f t="shared" si="1"/>
        <v>60.869565217391312</v>
      </c>
      <c r="G43" s="31">
        <f t="shared" si="1"/>
        <v>17.391304347826086</v>
      </c>
      <c r="H43" s="31">
        <f t="shared" si="1"/>
        <v>52.173913043478258</v>
      </c>
      <c r="I43" s="31">
        <f t="shared" si="1"/>
        <v>26.086956521739129</v>
      </c>
      <c r="J43" s="31">
        <f t="shared" si="1"/>
        <v>17.391304347826086</v>
      </c>
      <c r="K43" s="31">
        <f t="shared" si="1"/>
        <v>17.391304347826086</v>
      </c>
      <c r="L43" s="31" t="str">
        <f t="shared" si="1"/>
        <v/>
      </c>
      <c r="M43" s="31" t="str">
        <f t="shared" si="1"/>
        <v/>
      </c>
      <c r="N43" s="95" t="s">
        <v>18</v>
      </c>
      <c r="O43" s="96"/>
      <c r="P43" s="60">
        <f>IF(COUNTIF(D43:M43,"")=15,"",AVERAGE(D43:M43))</f>
        <v>38.893202208419595</v>
      </c>
      <c r="Q43" s="61"/>
    </row>
    <row r="44" spans="1:21" ht="16.5" thickBot="1" x14ac:dyDescent="0.3">
      <c r="A44" s="84" t="s">
        <v>19</v>
      </c>
      <c r="B44" s="85"/>
      <c r="C44" s="86"/>
      <c r="D44" s="32">
        <f>IF(COUNTIF(D12:D39,"")=28,"",(((SUMIF(D12:D39,"=4")/4)+(SUMIF(D12:D39,"=5")/5)+(SUMIF(D12:D39,"=3")/3))/COUNT(D12:D39))*100)</f>
        <v>92.857142857142861</v>
      </c>
      <c r="E44" s="32">
        <f t="shared" ref="E44:M44" si="2">IF(COUNTIF(E12:E39,"")=28,"",(((SUMIF(E12:E39,"=4")/4)+(SUMIF(E12:E39,"=5")/5)+(SUMIF(E12:E39,"=3")/3))/COUNT(E12:E39))*100)</f>
        <v>77.777777777777786</v>
      </c>
      <c r="F44" s="32">
        <f t="shared" si="2"/>
        <v>78.260869565217391</v>
      </c>
      <c r="G44" s="32">
        <f t="shared" si="2"/>
        <v>26.086956521739129</v>
      </c>
      <c r="H44" s="32">
        <f t="shared" si="2"/>
        <v>78.260869565217391</v>
      </c>
      <c r="I44" s="32">
        <f t="shared" si="2"/>
        <v>65.217391304347828</v>
      </c>
      <c r="J44" s="32">
        <f t="shared" si="2"/>
        <v>60.869565217391312</v>
      </c>
      <c r="K44" s="32">
        <f t="shared" si="2"/>
        <v>30.434782608695656</v>
      </c>
      <c r="L44" s="32" t="str">
        <f t="shared" si="2"/>
        <v/>
      </c>
      <c r="M44" s="32" t="str">
        <f t="shared" si="2"/>
        <v/>
      </c>
      <c r="N44" s="87" t="s">
        <v>20</v>
      </c>
      <c r="O44" s="88"/>
      <c r="P44" s="60">
        <f>IF(COUNTIF(D44:M44,"")=15,"",AVERAGE(D44:M44))</f>
        <v>63.720669427191169</v>
      </c>
      <c r="Q44" s="61"/>
    </row>
    <row r="45" spans="1:21" ht="15.75" x14ac:dyDescent="0.25">
      <c r="A45" s="33"/>
      <c r="D45" s="34"/>
    </row>
    <row r="46" spans="1:21" ht="15.75" x14ac:dyDescent="0.25">
      <c r="A46" s="33" t="s">
        <v>21</v>
      </c>
      <c r="B46" s="35" t="s">
        <v>60</v>
      </c>
      <c r="C46" s="36">
        <v>20</v>
      </c>
      <c r="D46" s="37">
        <v>26</v>
      </c>
      <c r="E46" s="33" t="s">
        <v>22</v>
      </c>
      <c r="G46" s="38"/>
      <c r="H46" s="38"/>
      <c r="I46" s="38"/>
      <c r="J46" s="58" t="s">
        <v>23</v>
      </c>
      <c r="K46" s="58"/>
      <c r="L46" s="58"/>
      <c r="M46" s="58"/>
      <c r="N46" s="78"/>
      <c r="O46" s="78"/>
      <c r="P46" s="78"/>
      <c r="U46" s="38"/>
    </row>
    <row r="47" spans="1:21" ht="15.75" x14ac:dyDescent="0.25">
      <c r="A47" s="33"/>
      <c r="B47" s="39"/>
      <c r="C47" s="39"/>
      <c r="D47" s="36"/>
      <c r="E47" s="33"/>
      <c r="G47" s="38"/>
      <c r="H47" s="38"/>
      <c r="I47" s="38"/>
      <c r="J47" s="40"/>
      <c r="K47" s="40"/>
      <c r="L47" s="40"/>
      <c r="M47" s="40"/>
      <c r="N47" s="33"/>
      <c r="O47" s="33"/>
      <c r="U47" s="38"/>
    </row>
    <row r="48" spans="1:21" ht="15.75" x14ac:dyDescent="0.25">
      <c r="A48" s="33" t="s">
        <v>21</v>
      </c>
      <c r="B48" s="35" t="s">
        <v>60</v>
      </c>
      <c r="C48" s="36">
        <v>20</v>
      </c>
      <c r="D48" s="41">
        <v>26</v>
      </c>
      <c r="E48" s="33" t="s">
        <v>22</v>
      </c>
      <c r="G48" s="38"/>
      <c r="H48" s="38"/>
      <c r="I48" s="38"/>
      <c r="J48" s="58" t="s">
        <v>24</v>
      </c>
      <c r="K48" s="58"/>
      <c r="L48" s="58"/>
      <c r="M48" s="58"/>
      <c r="N48" s="78"/>
      <c r="O48" s="78"/>
      <c r="P48" s="78"/>
      <c r="U48" s="38"/>
    </row>
    <row r="49" spans="1:13" ht="15.75" x14ac:dyDescent="0.25">
      <c r="A49" s="38"/>
      <c r="B49" s="33" t="s">
        <v>25</v>
      </c>
      <c r="C49" s="33"/>
      <c r="D49" s="38"/>
      <c r="E49" s="38"/>
      <c r="G49" s="38"/>
      <c r="H49" s="38"/>
      <c r="I49" s="38"/>
      <c r="J49" s="38"/>
      <c r="K49" s="38"/>
      <c r="L49" s="38"/>
      <c r="M49" s="38"/>
    </row>
    <row r="50" spans="1:13" ht="15.75" x14ac:dyDescent="0.25">
      <c r="A50" s="38"/>
      <c r="B50" s="79" t="s">
        <v>26</v>
      </c>
      <c r="C50" s="80"/>
      <c r="D50" s="80"/>
      <c r="E50" s="80"/>
      <c r="F50" s="81"/>
      <c r="G50" s="42"/>
      <c r="H50" s="42"/>
      <c r="I50" s="42"/>
      <c r="J50" s="42"/>
      <c r="K50" s="42"/>
      <c r="L50" s="42"/>
      <c r="M50" s="42"/>
    </row>
    <row r="51" spans="1:13" ht="15.75" x14ac:dyDescent="0.25">
      <c r="A51" s="38"/>
      <c r="B51" s="82"/>
      <c r="C51" s="82"/>
      <c r="D51" s="83"/>
      <c r="E51" s="38"/>
      <c r="F51" s="38"/>
      <c r="G51" s="38"/>
      <c r="H51" s="38"/>
      <c r="I51" s="38"/>
      <c r="J51" s="38"/>
      <c r="K51" s="38"/>
      <c r="L51" s="38"/>
      <c r="M51" s="38"/>
    </row>
    <row r="52" spans="1:13" ht="15.75" x14ac:dyDescent="0.25">
      <c r="B52" s="34"/>
      <c r="C52" s="34"/>
      <c r="D52" s="43"/>
    </row>
  </sheetData>
  <sheetProtection formatCells="0"/>
  <mergeCells count="30">
    <mergeCell ref="A41:M41"/>
    <mergeCell ref="A42:M42"/>
    <mergeCell ref="N42:Q42"/>
    <mergeCell ref="A43:C43"/>
    <mergeCell ref="N43:O43"/>
    <mergeCell ref="J48:M48"/>
    <mergeCell ref="N48:P48"/>
    <mergeCell ref="B50:F50"/>
    <mergeCell ref="B51:D51"/>
    <mergeCell ref="A44:C44"/>
    <mergeCell ref="N44:O44"/>
    <mergeCell ref="P44:Q44"/>
    <mergeCell ref="J46:M46"/>
    <mergeCell ref="N46:P46"/>
    <mergeCell ref="A1:Q1"/>
    <mergeCell ref="A2:Q2"/>
    <mergeCell ref="A3:Q3"/>
    <mergeCell ref="A4:Q4"/>
    <mergeCell ref="P43:Q43"/>
    <mergeCell ref="A6:Q6"/>
    <mergeCell ref="J7:L7"/>
    <mergeCell ref="A9:A10"/>
    <mergeCell ref="B9:B10"/>
    <mergeCell ref="C9:C10"/>
    <mergeCell ref="D9:M9"/>
    <mergeCell ref="N9:O9"/>
    <mergeCell ref="P9:P10"/>
    <mergeCell ref="Q9:Q10"/>
    <mergeCell ref="D5:M5"/>
    <mergeCell ref="A40:M40"/>
  </mergeCells>
  <conditionalFormatting sqref="D35:M39 D12:F34 H12:H34 J12:M34">
    <cfRule type="cellIs" dxfId="10" priority="20" operator="between">
      <formula>3</formula>
      <formula>5</formula>
    </cfRule>
  </conditionalFormatting>
  <conditionalFormatting sqref="D20 F20">
    <cfRule type="cellIs" dxfId="9" priority="19" operator="between">
      <formula>3</formula>
      <formula>5</formula>
    </cfRule>
  </conditionalFormatting>
  <conditionalFormatting sqref="E20">
    <cfRule type="cellIs" dxfId="8" priority="9" operator="between">
      <formula>3</formula>
      <formula>5</formula>
    </cfRule>
  </conditionalFormatting>
  <conditionalFormatting sqref="D19 F19">
    <cfRule type="cellIs" dxfId="7" priority="8" operator="between">
      <formula>3</formula>
      <formula>5</formula>
    </cfRule>
  </conditionalFormatting>
  <conditionalFormatting sqref="E19">
    <cfRule type="cellIs" dxfId="6" priority="7" operator="between">
      <formula>3</formula>
      <formula>5</formula>
    </cfRule>
  </conditionalFormatting>
  <conditionalFormatting sqref="E20">
    <cfRule type="cellIs" dxfId="5" priority="6" operator="between">
      <formula>3</formula>
      <formula>5</formula>
    </cfRule>
  </conditionalFormatting>
  <conditionalFormatting sqref="E19">
    <cfRule type="cellIs" dxfId="4" priority="5" operator="between">
      <formula>3</formula>
      <formula>5</formula>
    </cfRule>
  </conditionalFormatting>
  <conditionalFormatting sqref="E20">
    <cfRule type="cellIs" dxfId="3" priority="4" operator="between">
      <formula>3</formula>
      <formula>5</formula>
    </cfRule>
  </conditionalFormatting>
  <conditionalFormatting sqref="E19">
    <cfRule type="cellIs" dxfId="2" priority="3" operator="between">
      <formula>3</formula>
      <formula>5</formula>
    </cfRule>
  </conditionalFormatting>
  <conditionalFormatting sqref="G12:G34">
    <cfRule type="cellIs" dxfId="1" priority="2" operator="between">
      <formula>3</formula>
      <formula>5</formula>
    </cfRule>
  </conditionalFormatting>
  <conditionalFormatting sqref="I12:I34">
    <cfRule type="cellIs" dxfId="0" priority="1" operator="between">
      <formula>3</formula>
      <formula>5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семестр</vt:lpstr>
    </vt:vector>
  </TitlesOfParts>
  <Company>ВСТ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</dc:creator>
  <cp:lastModifiedBy>Dima</cp:lastModifiedBy>
  <cp:lastPrinted>2025-12-04T23:44:43Z</cp:lastPrinted>
  <dcterms:created xsi:type="dcterms:W3CDTF">2015-01-13T00:37:37Z</dcterms:created>
  <dcterms:modified xsi:type="dcterms:W3CDTF">2026-03-25T23:20:43Z</dcterms:modified>
</cp:coreProperties>
</file>